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564"/>
  </bookViews>
  <sheets>
    <sheet name="Лист1" sheetId="1" r:id="rId1"/>
    <sheet name="не изменять!!!" sheetId="2" r:id="rId2"/>
    <sheet name="Лист3" sheetId="3" r:id="rId3"/>
    <sheet name="Лист4" sheetId="4" r:id="rId4"/>
    <sheet name="Лист5" sheetId="5" r:id="rId5"/>
    <sheet name="текстовая часть" sheetId="6" r:id="rId6"/>
  </sheets>
  <definedNames>
    <definedName name="_xlnm.Print_Area" localSheetId="1">'не изменять!!!'!$A$1:$AM$94</definedName>
  </definedNames>
  <calcPr calcId="124519" iterate="1"/>
</workbook>
</file>

<file path=xl/calcChain.xml><?xml version="1.0" encoding="utf-8"?>
<calcChain xmlns="http://schemas.openxmlformats.org/spreadsheetml/2006/main">
  <c r="D19" i="3"/>
  <c r="F66" i="2"/>
  <c r="G22" i="3"/>
  <c r="I58" i="2"/>
  <c r="D63"/>
  <c r="I81"/>
  <c r="I66"/>
  <c r="F58"/>
  <c r="G58"/>
  <c r="H58"/>
  <c r="E58"/>
  <c r="D59"/>
  <c r="E81"/>
  <c r="E66"/>
  <c r="D60"/>
  <c r="D62"/>
  <c r="D64"/>
  <c r="E41"/>
  <c r="F41"/>
  <c r="G41"/>
  <c r="H41"/>
  <c r="I41"/>
  <c r="J41"/>
  <c r="F81"/>
  <c r="G81"/>
  <c r="H81"/>
  <c r="J81"/>
  <c r="E40"/>
  <c r="E30"/>
  <c r="E27"/>
  <c r="D61"/>
  <c r="D68"/>
  <c r="G66"/>
  <c r="H66"/>
  <c r="I40"/>
  <c r="I37"/>
  <c r="I27"/>
  <c r="D88"/>
  <c r="D87"/>
  <c r="D86"/>
  <c r="D85"/>
  <c r="D84"/>
  <c r="D83"/>
  <c r="D82"/>
  <c r="D80"/>
  <c r="D79"/>
  <c r="D78"/>
  <c r="D77"/>
  <c r="D76"/>
  <c r="D75"/>
  <c r="D73"/>
  <c r="D72"/>
  <c r="D71"/>
  <c r="D70"/>
  <c r="D69"/>
  <c r="J66"/>
  <c r="D66"/>
  <c r="D65"/>
  <c r="D58"/>
  <c r="D50"/>
  <c r="D49"/>
  <c r="D48"/>
  <c r="D47"/>
  <c r="D46"/>
  <c r="D45"/>
  <c r="D44"/>
  <c r="J40"/>
  <c r="G40"/>
  <c r="D41"/>
  <c r="H40"/>
  <c r="F40"/>
  <c r="F36"/>
  <c r="F27"/>
  <c r="D30"/>
  <c r="D27"/>
  <c r="D36"/>
  <c r="D81"/>
  <c r="D40"/>
</calcChain>
</file>

<file path=xl/sharedStrings.xml><?xml version="1.0" encoding="utf-8"?>
<sst xmlns="http://schemas.openxmlformats.org/spreadsheetml/2006/main" count="271" uniqueCount="147">
  <si>
    <t>Т.В. Коркина</t>
  </si>
  <si>
    <t>Показатели финансового состояния по Муниципальное автономное дошкольное образовательное  учреждение «Детский сад №9 «Теремок» общеразвивающего вида с приоритетным осуществлением физического развития воспитанников Кувандыкского городского округа Оренбургской области»</t>
  </si>
  <si>
    <t>(последнюю отчетную дату)</t>
  </si>
  <si>
    <t>N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</si>
  <si>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</si>
  <si>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</si>
  <si>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</si>
  <si>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</si>
  <si>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</si>
  <si>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                                                         остаточная стоимость</t>
  </si>
  <si>
    <t>-</t>
  </si>
  <si>
    <t>особо ценное движимое имущество, всего:</t>
  </si>
  <si>
    <t>в том числе:                                                       остаточная стоимость</t>
  </si>
  <si>
    <t>Финансовые активы, всего:</t>
  </si>
  <si>
    <t>денежные средства учреждения, всего</t>
  </si>
  <si>
    <t>в том числе: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</si>
  <si>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</si>
  <si>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</si>
  <si>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</si>
  <si>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</si>
  <si>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</si>
  <si>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</si>
  <si>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</si>
  <si>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</si>
  <si>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</si>
  <si>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по поступлениям и выплатам по Муниципальное автономое дошкольное образовательное  учреждение «Детский сад №9 «Теремок» общеразвивающего вида с приоритетным осуществлением физического развития воспитанников Кувандыкского городского округа Оренбургской области»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</si>
  <si>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</si>
  <si>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</si>
  <si>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</si>
  <si>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</si>
  <si>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</t>
  </si>
  <si>
    <t>субсидии на  предоставляемые в соответствии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</si>
  <si>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</si>
  <si>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</si>
  <si>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</si>
  <si>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</si>
  <si>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</si>
  <si>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</si>
  <si>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</si>
  <si>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</si>
  <si>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</si>
  <si>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</si>
  <si>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</si>
  <si>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</si>
  <si>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</si>
  <si>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</si>
  <si>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</si>
  <si>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заработная плата</t>
  </si>
  <si>
    <t>271 0701 0210177010 111</t>
  </si>
  <si>
    <t>271 0701 0210380260 111</t>
  </si>
  <si>
    <t>прочие выплаты</t>
  </si>
  <si>
    <t>271 0701 0210180630 212</t>
  </si>
  <si>
    <t>271 0701 0210177010 212</t>
  </si>
  <si>
    <t>начисления на выплаты по оплате труда</t>
  </si>
  <si>
    <t>271 0701 0210180630 119</t>
  </si>
  <si>
    <t>271 0701 0210177010 119</t>
  </si>
  <si>
    <t>271 0701 0210380260 119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</si>
  <si>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</si>
  <si>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</si>
  <si>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</si>
  <si>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</si>
  <si>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из них:        прочие расходы</t>
  </si>
  <si>
    <t>271 0701 0210180630 244</t>
  </si>
  <si>
    <t>000 0000 0000000000 244</t>
  </si>
  <si>
    <t>расходы на закупку товаров, работ, услуг, всего</t>
  </si>
  <si>
    <t>услуги связи</t>
  </si>
  <si>
    <t>транспортные услуги</t>
  </si>
  <si>
    <t>коммунальные услуги</t>
  </si>
  <si>
    <t>271 0701 0210177010 244</t>
  </si>
  <si>
    <t>работы, услуги по содержанию имущества</t>
  </si>
  <si>
    <t>прочие работы, услуги</t>
  </si>
  <si>
    <t>271 0707 0220177110 244</t>
  </si>
  <si>
    <t>Поступление финансовых активов, всего:</t>
  </si>
  <si>
    <t>из них:                              увеличение стоимости основных средств</t>
  </si>
  <si>
    <t>271 0701 0210380260 244</t>
  </si>
  <si>
    <t>увеличение стоимости основных средств</t>
  </si>
  <si>
    <t>увеличение стоимости материальных запасов</t>
  </si>
  <si>
    <t>прочие поступления</t>
  </si>
  <si>
    <t>Выбытие финансовых активов, всего</t>
  </si>
  <si>
    <t>Из них:                               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</si>
  <si>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</si>
  <si>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</si>
  <si>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</si>
  <si>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</si>
  <si>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</si>
  <si>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</si>
  <si>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</si>
  <si>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</si>
  <si>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на 20_г. очередной финансовый год</t>
  </si>
  <si>
    <t>на 20__г.    1-ый год планового периода</t>
  </si>
  <si>
    <t>на 20__г.   2-ой год планового периода</t>
  </si>
  <si>
    <t>Выплаты по расходам на закупку товаров, работ, услуг всего:</t>
  </si>
  <si>
    <t>0001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</si>
  <si>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</si>
  <si>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</si>
  <si>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</si>
  <si>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 (руб,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</si>
  <si>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</si>
  <si>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</si>
  <si>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</si>
  <si>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</si>
  <si>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</si>
  <si>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</si>
  <si>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</si>
  <si>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</si>
  <si>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</si>
  <si>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</si>
  <si>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</si>
  <si>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Заведующий МАДОУ Детский сад № 9 "Теремок"</t>
  </si>
  <si>
    <t>Главный бухгалтер</t>
  </si>
  <si>
    <t>Экономист</t>
  </si>
  <si>
    <t>271 0701 0220177130 244</t>
  </si>
  <si>
    <t>271 0701 0220180240 244</t>
  </si>
  <si>
    <t>271 0701 0230177012 244</t>
  </si>
  <si>
    <t>271 0701 0210177020 244</t>
  </si>
  <si>
    <t>УТВЕРЖДАЮ</t>
  </si>
  <si>
    <t>Начальник управления образования</t>
  </si>
  <si>
    <t xml:space="preserve">администрации муниципального </t>
  </si>
  <si>
    <t xml:space="preserve">образования Кувандыкский городской </t>
  </si>
  <si>
    <t>округ Оренбургской области</t>
  </si>
  <si>
    <t>____________ А.Н. Самойлов</t>
  </si>
  <si>
    <t xml:space="preserve">ИНН      </t>
  </si>
  <si>
    <t xml:space="preserve">КПП      </t>
  </si>
  <si>
    <t xml:space="preserve">Единица </t>
  </si>
  <si>
    <t xml:space="preserve">Рубли   </t>
  </si>
  <si>
    <t>измерения</t>
  </si>
  <si>
    <t xml:space="preserve">ПЛАН </t>
  </si>
  <si>
    <r>
      <t xml:space="preserve">Учредитель: </t>
    </r>
    <r>
      <rPr>
        <sz val="13"/>
        <rFont val="Times New Roman"/>
        <family val="1"/>
        <charset val="204"/>
      </rPr>
      <t>Управление образования администрации муниципального образования Кувандыкский городской округ Оренбургской обалсти</t>
    </r>
  </si>
  <si>
    <r>
      <t xml:space="preserve">1. Цели деятельности Учреждения: </t>
    </r>
    <r>
      <rPr>
        <sz val="13"/>
        <rFont val="Times New Roman"/>
        <family val="1"/>
        <charset val="204"/>
      </rPr>
      <t>осуществление образовательной деятельности по образовательным программам дошкольного образования, присмотр и уход за детьми</t>
    </r>
    <r>
      <rPr>
        <b/>
        <sz val="13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 xml:space="preserve">
</t>
    </r>
  </si>
  <si>
    <r>
      <t xml:space="preserve">2. Виды деятельности Учреждения: </t>
    </r>
    <r>
      <rPr>
        <sz val="13"/>
        <rFont val="Times New Roman"/>
        <family val="1"/>
        <charset val="204"/>
      </rPr>
      <t xml:space="preserve">детский сад- дошкольное образование
</t>
    </r>
  </si>
  <si>
    <t>Учреждение: Муниципальное автономное дошкольное образовательное учреждение "Детский сад № 9 "Теремок" общеобразовательного вида с приоритетным осуществлением физического воспитания Кувандыкского городского округа Оренбургской области"</t>
  </si>
  <si>
    <r>
      <t xml:space="preserve">Адрес фактического местонахождения учреждения: </t>
    </r>
    <r>
      <rPr>
        <sz val="13"/>
        <rFont val="Times New Roman"/>
        <family val="1"/>
        <charset val="204"/>
      </rPr>
      <t>462244, Оренбургская область, город Кувандык,улица Маршала Жукова 11</t>
    </r>
  </si>
  <si>
    <t>271 0701 0210180630 853</t>
  </si>
  <si>
    <t>000 0000 0000000000 853</t>
  </si>
  <si>
    <t>000000000000000000 852</t>
  </si>
  <si>
    <t>270 0701 0210177010 831</t>
  </si>
  <si>
    <t>270 0701 0210177010 851</t>
  </si>
  <si>
    <t>270 0701 0210177010 853</t>
  </si>
  <si>
    <t>000000000000000000 851</t>
  </si>
  <si>
    <t>Т.Ю. Бикмухаметова</t>
  </si>
  <si>
    <t>О.В.Дорошенко</t>
  </si>
  <si>
    <t>на 16 января 2019 г.</t>
  </si>
  <si>
    <t>"16" января 2019 г.</t>
  </si>
  <si>
    <t xml:space="preserve">финансово-хозяйственной деятельности на 2019 год </t>
  </si>
  <si>
    <t xml:space="preserve"> с изменениями на 16 января 2019 год</t>
  </si>
  <si>
    <t>271 0701 0230177030 244</t>
  </si>
  <si>
    <t>271 0701 0240277070 244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</si>
</sst>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indexed="30"/>
      <name val="Calibri"/>
      <family val="2"/>
      <charset val="204"/>
    </font>
    <font>
      <u/>
      <sz val="10"/>
      <color rgb="FF0000FF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26"/>
      </patternFill>
    </fill>
    <fill>
      <patternFill patternType="solid">
        <fgColor indexed="52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Border="0" applyProtection="0"/>
  </cellStyleXfs>
  <cellXfs count="19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49" fontId="0" fillId="0" borderId="4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14" fillId="0" borderId="0" xfId="1" applyBorder="1" applyAlignment="1" applyProtection="1">
      <alignment horizontal="left"/>
    </xf>
    <xf numFmtId="0" fontId="0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49" fontId="6" fillId="2" borderId="1" xfId="0" applyNumberFormat="1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vertical="top" wrapText="1"/>
    </xf>
    <xf numFmtId="4" fontId="6" fillId="3" borderId="4" xfId="0" applyNumberFormat="1" applyFont="1" applyFill="1" applyBorder="1" applyAlignment="1">
      <alignment vertical="top" wrapText="1"/>
    </xf>
    <xf numFmtId="0" fontId="3" fillId="0" borderId="0" xfId="0" applyFont="1" applyBorder="1"/>
    <xf numFmtId="0" fontId="7" fillId="0" borderId="0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49" fontId="11" fillId="0" borderId="0" xfId="1" applyNumberFormat="1" applyFont="1" applyBorder="1" applyAlignment="1" applyProtection="1">
      <alignment horizontal="left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4" fontId="6" fillId="0" borderId="4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49" fontId="6" fillId="4" borderId="4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vertical="top" wrapText="1"/>
    </xf>
    <xf numFmtId="0" fontId="6" fillId="4" borderId="0" xfId="0" applyFont="1" applyFill="1"/>
    <xf numFmtId="0" fontId="6" fillId="5" borderId="3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center" vertical="top" wrapText="1"/>
    </xf>
    <xf numFmtId="49" fontId="6" fillId="5" borderId="4" xfId="0" applyNumberFormat="1" applyFont="1" applyFill="1" applyBorder="1" applyAlignment="1">
      <alignment vertical="top" wrapText="1"/>
    </xf>
    <xf numFmtId="4" fontId="6" fillId="5" borderId="4" xfId="0" applyNumberFormat="1" applyFont="1" applyFill="1" applyBorder="1" applyAlignment="1">
      <alignment vertical="top" wrapText="1"/>
    </xf>
    <xf numFmtId="0" fontId="6" fillId="5" borderId="0" xfId="0" applyFont="1" applyFill="1"/>
    <xf numFmtId="0" fontId="6" fillId="0" borderId="8" xfId="0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vertical="top" wrapText="1"/>
    </xf>
    <xf numFmtId="0" fontId="6" fillId="6" borderId="9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 wrapText="1"/>
    </xf>
    <xf numFmtId="49" fontId="6" fillId="6" borderId="1" xfId="0" applyNumberFormat="1" applyFont="1" applyFill="1" applyBorder="1" applyAlignment="1">
      <alignment vertical="top" wrapText="1"/>
    </xf>
    <xf numFmtId="4" fontId="6" fillId="6" borderId="1" xfId="0" applyNumberFormat="1" applyFont="1" applyFill="1" applyBorder="1" applyAlignment="1">
      <alignment vertical="top" wrapText="1"/>
    </xf>
    <xf numFmtId="0" fontId="6" fillId="6" borderId="0" xfId="0" applyFont="1" applyFill="1"/>
    <xf numFmtId="0" fontId="6" fillId="0" borderId="9" xfId="0" applyFont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vertical="top" wrapText="1"/>
    </xf>
    <xf numFmtId="4" fontId="6" fillId="5" borderId="1" xfId="0" applyNumberFormat="1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6" fillId="7" borderId="1" xfId="0" applyNumberFormat="1" applyFont="1" applyFill="1" applyBorder="1" applyAlignment="1">
      <alignment vertical="top" wrapText="1"/>
    </xf>
    <xf numFmtId="0" fontId="6" fillId="8" borderId="3" xfId="0" applyFont="1" applyFill="1" applyBorder="1" applyAlignment="1">
      <alignment vertical="top" wrapText="1"/>
    </xf>
    <xf numFmtId="0" fontId="6" fillId="8" borderId="7" xfId="0" applyFont="1" applyFill="1" applyBorder="1" applyAlignment="1">
      <alignment horizontal="center" vertical="top" wrapText="1"/>
    </xf>
    <xf numFmtId="49" fontId="6" fillId="8" borderId="1" xfId="0" applyNumberFormat="1" applyFont="1" applyFill="1" applyBorder="1" applyAlignment="1">
      <alignment horizontal="center" vertical="top" wrapText="1"/>
    </xf>
    <xf numFmtId="4" fontId="6" fillId="8" borderId="1" xfId="0" applyNumberFormat="1" applyFont="1" applyFill="1" applyBorder="1" applyAlignment="1">
      <alignment vertical="top" wrapText="1"/>
    </xf>
    <xf numFmtId="4" fontId="6" fillId="8" borderId="4" xfId="0" applyNumberFormat="1" applyFont="1" applyFill="1" applyBorder="1" applyAlignment="1">
      <alignment vertical="top" wrapText="1"/>
    </xf>
    <xf numFmtId="0" fontId="6" fillId="7" borderId="6" xfId="0" applyFont="1" applyFill="1" applyBorder="1" applyAlignment="1">
      <alignment vertical="top" wrapText="1"/>
    </xf>
    <xf numFmtId="0" fontId="6" fillId="7" borderId="0" xfId="0" applyFont="1" applyFill="1" applyBorder="1" applyAlignment="1">
      <alignment vertical="top" wrapText="1"/>
    </xf>
    <xf numFmtId="4" fontId="6" fillId="7" borderId="1" xfId="0" applyNumberFormat="1" applyFont="1" applyFill="1" applyBorder="1" applyAlignment="1">
      <alignment vertical="top" wrapText="1"/>
    </xf>
    <xf numFmtId="4" fontId="6" fillId="7" borderId="4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49" fontId="6" fillId="9" borderId="1" xfId="0" applyNumberFormat="1" applyFont="1" applyFill="1" applyBorder="1" applyAlignment="1">
      <alignment vertical="top" wrapText="1"/>
    </xf>
    <xf numFmtId="4" fontId="6" fillId="9" borderId="1" xfId="0" applyNumberFormat="1" applyFont="1" applyFill="1" applyBorder="1" applyAlignment="1">
      <alignment vertical="top" wrapText="1"/>
    </xf>
    <xf numFmtId="4" fontId="6" fillId="9" borderId="4" xfId="0" applyNumberFormat="1" applyFont="1" applyFill="1" applyBorder="1" applyAlignment="1">
      <alignment vertical="top" wrapText="1"/>
    </xf>
    <xf numFmtId="4" fontId="6" fillId="7" borderId="5" xfId="0" applyNumberFormat="1" applyFont="1" applyFill="1" applyBorder="1" applyAlignment="1">
      <alignment vertical="top" wrapText="1"/>
    </xf>
    <xf numFmtId="4" fontId="6" fillId="7" borderId="11" xfId="0" applyNumberFormat="1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horizontal="center" vertical="top" wrapText="1"/>
    </xf>
    <xf numFmtId="49" fontId="6" fillId="10" borderId="1" xfId="0" applyNumberFormat="1" applyFont="1" applyFill="1" applyBorder="1" applyAlignment="1">
      <alignment horizontal="center" vertical="top" wrapText="1"/>
    </xf>
    <xf numFmtId="4" fontId="6" fillId="10" borderId="1" xfId="0" applyNumberFormat="1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0" fontId="6" fillId="7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49" fontId="6" fillId="7" borderId="12" xfId="0" applyNumberFormat="1" applyFont="1" applyFill="1" applyBorder="1" applyAlignment="1">
      <alignment vertical="top" wrapText="1"/>
    </xf>
    <xf numFmtId="0" fontId="6" fillId="9" borderId="3" xfId="0" applyFont="1" applyFill="1" applyBorder="1" applyAlignment="1">
      <alignment vertical="top" wrapText="1"/>
    </xf>
    <xf numFmtId="0" fontId="6" fillId="9" borderId="4" xfId="0" applyFont="1" applyFill="1" applyBorder="1" applyAlignment="1">
      <alignment horizontal="center" vertical="top" wrapText="1"/>
    </xf>
    <xf numFmtId="49" fontId="6" fillId="9" borderId="13" xfId="0" applyNumberFormat="1" applyFont="1" applyFill="1" applyBorder="1" applyAlignment="1">
      <alignment vertical="top" wrapText="1"/>
    </xf>
    <xf numFmtId="49" fontId="6" fillId="7" borderId="13" xfId="0" applyNumberFormat="1" applyFont="1" applyFill="1" applyBorder="1" applyAlignment="1">
      <alignment vertical="top" wrapText="1"/>
    </xf>
    <xf numFmtId="49" fontId="6" fillId="7" borderId="4" xfId="0" applyNumberFormat="1" applyFont="1" applyFill="1" applyBorder="1" applyAlignment="1">
      <alignment vertical="top" wrapText="1"/>
    </xf>
    <xf numFmtId="49" fontId="6" fillId="7" borderId="4" xfId="0" applyNumberFormat="1" applyFont="1" applyFill="1" applyBorder="1" applyAlignment="1">
      <alignment horizontal="center" vertical="top" wrapText="1"/>
    </xf>
    <xf numFmtId="0" fontId="6" fillId="7" borderId="0" xfId="0" applyFont="1" applyFill="1" applyAlignment="1">
      <alignment horizontal="left"/>
    </xf>
    <xf numFmtId="0" fontId="6" fillId="7" borderId="0" xfId="0" applyFont="1" applyFill="1"/>
    <xf numFmtId="49" fontId="6" fillId="7" borderId="0" xfId="0" applyNumberFormat="1" applyFont="1" applyFill="1"/>
    <xf numFmtId="0" fontId="12" fillId="0" borderId="3" xfId="1" applyFont="1" applyBorder="1" applyAlignment="1" applyProtection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3" xfId="0" applyFont="1" applyFill="1" applyBorder="1"/>
    <xf numFmtId="0" fontId="6" fillId="0" borderId="13" xfId="0" applyFont="1" applyBorder="1"/>
    <xf numFmtId="0" fontId="6" fillId="5" borderId="14" xfId="0" applyFont="1" applyFill="1" applyBorder="1" applyAlignment="1">
      <alignment horizontal="center" vertical="top" wrapText="1"/>
    </xf>
    <xf numFmtId="4" fontId="6" fillId="5" borderId="4" xfId="0" applyNumberFormat="1" applyFont="1" applyFill="1" applyBorder="1" applyAlignment="1">
      <alignment horizontal="center" vertical="top" wrapText="1"/>
    </xf>
    <xf numFmtId="4" fontId="6" fillId="5" borderId="8" xfId="0" applyNumberFormat="1" applyFont="1" applyFill="1" applyBorder="1" applyAlignment="1">
      <alignment vertical="top" wrapText="1"/>
    </xf>
    <xf numFmtId="4" fontId="6" fillId="5" borderId="6" xfId="0" applyNumberFormat="1" applyFont="1" applyFill="1" applyBorder="1" applyAlignment="1">
      <alignment vertical="top" wrapText="1"/>
    </xf>
    <xf numFmtId="4" fontId="6" fillId="8" borderId="5" xfId="0" applyNumberFormat="1" applyFont="1" applyFill="1" applyBorder="1" applyAlignment="1">
      <alignment vertical="top" wrapText="1"/>
    </xf>
    <xf numFmtId="4" fontId="6" fillId="8" borderId="11" xfId="0" applyNumberFormat="1" applyFont="1" applyFill="1" applyBorder="1" applyAlignment="1">
      <alignment vertical="top" wrapText="1"/>
    </xf>
    <xf numFmtId="0" fontId="6" fillId="5" borderId="13" xfId="0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4" fontId="0" fillId="0" borderId="4" xfId="0" applyNumberFormat="1" applyBorder="1" applyAlignment="1">
      <alignment vertical="top" wrapText="1"/>
    </xf>
    <xf numFmtId="4" fontId="13" fillId="3" borderId="1" xfId="0" applyNumberFormat="1" applyFont="1" applyFill="1" applyBorder="1" applyAlignment="1">
      <alignment vertical="top" wrapText="1"/>
    </xf>
    <xf numFmtId="4" fontId="13" fillId="2" borderId="1" xfId="0" applyNumberFormat="1" applyFont="1" applyFill="1" applyBorder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4" fontId="13" fillId="7" borderId="1" xfId="0" applyNumberFormat="1" applyFont="1" applyFill="1" applyBorder="1" applyAlignment="1">
      <alignment vertical="top" wrapText="1"/>
    </xf>
    <xf numFmtId="4" fontId="13" fillId="0" borderId="4" xfId="0" applyNumberFormat="1" applyFont="1" applyBorder="1" applyAlignment="1">
      <alignment vertical="top" wrapText="1"/>
    </xf>
    <xf numFmtId="4" fontId="13" fillId="9" borderId="1" xfId="0" applyNumberFormat="1" applyFont="1" applyFill="1" applyBorder="1" applyAlignment="1">
      <alignment vertical="top" wrapText="1"/>
    </xf>
    <xf numFmtId="4" fontId="6" fillId="11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top" wrapText="1"/>
    </xf>
    <xf numFmtId="4" fontId="6" fillId="5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top" wrapText="1"/>
    </xf>
    <xf numFmtId="4" fontId="6" fillId="5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12" fillId="0" borderId="8" xfId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4" fontId="0" fillId="12" borderId="1" xfId="0" applyNumberFormat="1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base.garant.ru/12188083/" TargetMode="External"/><Relationship Id="rId1" Type="http://schemas.openxmlformats.org/officeDocument/2006/relationships/hyperlink" Target="http://base.garant.ru/70353464/1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ase.garant.ru/12112604/1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view="pageBreakPreview" zoomScale="60" workbookViewId="0">
      <selection activeCell="C25" sqref="C25"/>
    </sheetView>
  </sheetViews>
  <sheetFormatPr defaultColWidth="8.7109375" defaultRowHeight="15"/>
  <cols>
    <col min="1" max="1" width="8.7109375" customWidth="1"/>
    <col min="2" max="2" width="38.42578125" customWidth="1"/>
    <col min="3" max="3" width="38.140625" style="47" customWidth="1"/>
  </cols>
  <sheetData>
    <row r="1" spans="1:3" ht="81.75" customHeight="1">
      <c r="A1" s="161" t="s">
        <v>1</v>
      </c>
      <c r="B1" s="161"/>
      <c r="C1" s="161"/>
    </row>
    <row r="2" spans="1:3" ht="15.75" customHeight="1">
      <c r="A2" s="161" t="s">
        <v>141</v>
      </c>
      <c r="B2" s="161"/>
      <c r="C2" s="161"/>
    </row>
    <row r="3" spans="1:3" ht="15.75" customHeight="1">
      <c r="A3" s="161" t="s">
        <v>2</v>
      </c>
      <c r="B3" s="161"/>
      <c r="C3" s="161"/>
    </row>
    <row r="4" spans="1:3" ht="18.75">
      <c r="A4" s="2"/>
      <c r="B4" s="2"/>
    </row>
    <row r="5" spans="1:3" ht="15.75">
      <c r="A5" s="3" t="s">
        <v>3</v>
      </c>
      <c r="B5" s="4" t="s">
        <v>4</v>
      </c>
      <c r="C5" s="44" t="s">
        <v>5</v>
      </c>
    </row>
    <row r="6" spans="1:3" ht="15.75">
      <c r="A6" s="5">
        <v>1</v>
      </c>
      <c r="B6" s="6">
        <v>2</v>
      </c>
      <c r="C6" s="45">
        <v>3</v>
      </c>
    </row>
    <row r="7" spans="1:3" ht="15.75">
      <c r="A7" s="7"/>
      <c r="B7" s="8" t="s">
        <v>6</v>
      </c>
      <c r="C7" s="45">
        <v>10153.5</v>
      </c>
    </row>
    <row r="8" spans="1:3" ht="15.75">
      <c r="A8" s="158"/>
      <c r="B8" s="9" t="s">
        <v>7</v>
      </c>
      <c r="C8" s="159">
        <v>4954.8999999999996</v>
      </c>
    </row>
    <row r="9" spans="1:3" ht="15" customHeight="1">
      <c r="A9" s="158"/>
      <c r="B9" s="160" t="s">
        <v>8</v>
      </c>
      <c r="C9" s="159"/>
    </row>
    <row r="10" spans="1:3">
      <c r="A10" s="158"/>
      <c r="B10" s="160"/>
      <c r="C10" s="159"/>
    </row>
    <row r="11" spans="1:3" ht="31.5">
      <c r="A11" s="7"/>
      <c r="B11" s="8" t="s">
        <v>9</v>
      </c>
      <c r="C11" s="45">
        <v>2796.8</v>
      </c>
    </row>
    <row r="12" spans="1:3" ht="31.5">
      <c r="A12" s="7"/>
      <c r="B12" s="8" t="s">
        <v>11</v>
      </c>
      <c r="C12" s="45">
        <v>1089.7</v>
      </c>
    </row>
    <row r="13" spans="1:3" ht="31.5">
      <c r="A13" s="7"/>
      <c r="B13" s="8" t="s">
        <v>12</v>
      </c>
      <c r="C13" s="45">
        <v>473.4</v>
      </c>
    </row>
    <row r="14" spans="1:3" ht="15.75">
      <c r="A14" s="7"/>
      <c r="B14" s="8" t="s">
        <v>13</v>
      </c>
      <c r="C14" s="45"/>
    </row>
    <row r="15" spans="1:3" ht="15.75">
      <c r="A15" s="158"/>
      <c r="B15" s="9" t="s">
        <v>7</v>
      </c>
      <c r="C15" s="159"/>
    </row>
    <row r="16" spans="1:3" ht="15" customHeight="1">
      <c r="A16" s="158"/>
      <c r="B16" s="160" t="s">
        <v>14</v>
      </c>
      <c r="C16" s="159"/>
    </row>
    <row r="17" spans="1:3">
      <c r="A17" s="158"/>
      <c r="B17" s="160"/>
      <c r="C17" s="159"/>
    </row>
    <row r="18" spans="1:3" ht="15.75">
      <c r="A18" s="158"/>
      <c r="B18" s="9" t="s">
        <v>15</v>
      </c>
      <c r="C18" s="159"/>
    </row>
    <row r="19" spans="1:3" ht="15" customHeight="1">
      <c r="A19" s="158"/>
      <c r="B19" s="160" t="s">
        <v>16</v>
      </c>
      <c r="C19" s="159"/>
    </row>
    <row r="20" spans="1:3">
      <c r="A20" s="158"/>
      <c r="B20" s="160"/>
      <c r="C20" s="159"/>
    </row>
    <row r="21" spans="1:3" ht="15.75">
      <c r="A21" s="7"/>
      <c r="B21" s="8"/>
      <c r="C21" s="45"/>
    </row>
    <row r="22" spans="1:3" ht="47.25">
      <c r="A22" s="7"/>
      <c r="B22" s="8" t="s">
        <v>17</v>
      </c>
      <c r="C22" s="45"/>
    </row>
    <row r="23" spans="1:3" ht="15.75">
      <c r="A23" s="7"/>
      <c r="B23" s="8" t="s">
        <v>18</v>
      </c>
      <c r="C23" s="45"/>
    </row>
    <row r="24" spans="1:3" ht="31.5">
      <c r="A24" s="7"/>
      <c r="B24" s="8" t="s">
        <v>19</v>
      </c>
      <c r="C24" s="45"/>
    </row>
    <row r="25" spans="1:3" ht="31.5">
      <c r="A25" s="7"/>
      <c r="B25" s="8" t="s">
        <v>20</v>
      </c>
      <c r="C25" s="45"/>
    </row>
    <row r="26" spans="1:3" ht="15.75">
      <c r="A26" s="7"/>
      <c r="B26" s="8" t="s">
        <v>21</v>
      </c>
      <c r="C26" s="45"/>
    </row>
    <row r="27" spans="1:3" ht="15.75">
      <c r="A27" s="158"/>
      <c r="B27" s="9" t="s">
        <v>7</v>
      </c>
      <c r="C27" s="159"/>
    </row>
    <row r="28" spans="1:3" ht="15" customHeight="1">
      <c r="A28" s="158"/>
      <c r="B28" s="160" t="s">
        <v>22</v>
      </c>
      <c r="C28" s="159"/>
    </row>
    <row r="29" spans="1:3">
      <c r="A29" s="158"/>
      <c r="B29" s="160"/>
      <c r="C29" s="159"/>
    </row>
    <row r="30" spans="1:3" ht="15.75">
      <c r="A30" s="7"/>
      <c r="B30" s="8" t="s">
        <v>23</v>
      </c>
      <c r="C30" s="45">
        <v>1122.7</v>
      </c>
    </row>
    <row r="31" spans="1:3" ht="15.75">
      <c r="A31" s="158"/>
      <c r="B31" s="9" t="s">
        <v>15</v>
      </c>
      <c r="C31" s="159"/>
    </row>
    <row r="32" spans="1:3" ht="15" customHeight="1">
      <c r="A32" s="158"/>
      <c r="B32" s="160" t="s">
        <v>24</v>
      </c>
      <c r="C32" s="159"/>
    </row>
    <row r="33" spans="1:3">
      <c r="A33" s="158"/>
      <c r="B33" s="160"/>
      <c r="C33" s="159"/>
    </row>
  </sheetData>
  <mergeCells count="18">
    <mergeCell ref="A1:C1"/>
    <mergeCell ref="A2:C2"/>
    <mergeCell ref="A3:C3"/>
    <mergeCell ref="A8:A10"/>
    <mergeCell ref="C8:C10"/>
    <mergeCell ref="B9:B10"/>
    <mergeCell ref="A15:A17"/>
    <mergeCell ref="C15:C17"/>
    <mergeCell ref="B16:B17"/>
    <mergeCell ref="A18:A20"/>
    <mergeCell ref="C18:C20"/>
    <mergeCell ref="B19:B20"/>
    <mergeCell ref="A27:A29"/>
    <mergeCell ref="C27:C29"/>
    <mergeCell ref="B28:B29"/>
    <mergeCell ref="A31:A33"/>
    <mergeCell ref="C31:C33"/>
    <mergeCell ref="B32:B33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M97"/>
  <sheetViews>
    <sheetView view="pageBreakPreview" zoomScale="60" zoomScaleNormal="80" workbookViewId="0">
      <selection activeCell="F87" sqref="F87"/>
    </sheetView>
  </sheetViews>
  <sheetFormatPr defaultColWidth="15.85546875" defaultRowHeight="15"/>
  <cols>
    <col min="1" max="1" width="26.85546875" style="48" customWidth="1"/>
    <col min="2" max="2" width="10.5703125" style="48" customWidth="1"/>
    <col min="3" max="3" width="25.85546875" style="48" customWidth="1"/>
    <col min="4" max="4" width="15.85546875" style="48" customWidth="1"/>
    <col min="5" max="5" width="18.42578125" style="48" customWidth="1"/>
    <col min="6" max="10" width="15.85546875" style="48" customWidth="1"/>
    <col min="11" max="39" width="15.85546875" style="49" customWidth="1"/>
    <col min="40" max="16384" width="15.85546875" style="48"/>
  </cols>
  <sheetData>
    <row r="2" spans="1:24">
      <c r="H2" s="1"/>
    </row>
    <row r="3" spans="1:24">
      <c r="H3" s="1"/>
    </row>
    <row r="8" spans="1:24" ht="60" customHeight="1">
      <c r="A8" s="161" t="s">
        <v>25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24" ht="15.75">
      <c r="A9" s="170" t="s">
        <v>141</v>
      </c>
      <c r="B9" s="170"/>
      <c r="C9" s="170"/>
      <c r="D9" s="170"/>
      <c r="E9" s="170"/>
      <c r="F9" s="170"/>
      <c r="G9" s="170"/>
      <c r="H9" s="170"/>
      <c r="I9" s="170"/>
      <c r="J9" s="170"/>
    </row>
    <row r="10" spans="1:24">
      <c r="C10" s="50"/>
    </row>
    <row r="12" spans="1:24" ht="24.75" customHeight="1">
      <c r="A12" s="171" t="s">
        <v>4</v>
      </c>
      <c r="B12" s="171" t="s">
        <v>26</v>
      </c>
      <c r="C12" s="172" t="s">
        <v>27</v>
      </c>
      <c r="D12" s="171" t="s">
        <v>28</v>
      </c>
      <c r="E12" s="171"/>
      <c r="F12" s="171"/>
      <c r="G12" s="171"/>
      <c r="H12" s="171"/>
      <c r="I12" s="171"/>
      <c r="J12" s="171"/>
      <c r="K12" s="173" t="s">
        <v>28</v>
      </c>
      <c r="L12" s="173"/>
      <c r="M12" s="173"/>
      <c r="N12" s="173"/>
      <c r="O12" s="173"/>
      <c r="P12" s="173"/>
      <c r="Q12" s="173"/>
      <c r="R12" s="173" t="s">
        <v>28</v>
      </c>
      <c r="S12" s="173"/>
      <c r="T12" s="173"/>
      <c r="U12" s="173"/>
      <c r="V12" s="173"/>
      <c r="W12" s="173"/>
      <c r="X12" s="173"/>
    </row>
    <row r="13" spans="1:24" ht="14.85" customHeight="1">
      <c r="A13" s="171"/>
      <c r="B13" s="171"/>
      <c r="C13" s="172"/>
      <c r="D13" s="171" t="s">
        <v>29</v>
      </c>
      <c r="E13" s="171" t="s">
        <v>15</v>
      </c>
      <c r="F13" s="171"/>
      <c r="G13" s="171"/>
      <c r="H13" s="171"/>
      <c r="I13" s="171"/>
      <c r="J13" s="171"/>
      <c r="K13" s="173" t="s">
        <v>29</v>
      </c>
      <c r="L13" s="173" t="s">
        <v>15</v>
      </c>
      <c r="M13" s="173"/>
      <c r="N13" s="173"/>
      <c r="O13" s="173"/>
      <c r="P13" s="173"/>
      <c r="Q13" s="173"/>
      <c r="R13" s="173" t="s">
        <v>29</v>
      </c>
      <c r="S13" s="173" t="s">
        <v>15</v>
      </c>
      <c r="T13" s="173"/>
      <c r="U13" s="173"/>
      <c r="V13" s="173"/>
      <c r="W13" s="173"/>
      <c r="X13" s="173"/>
    </row>
    <row r="14" spans="1:24" ht="15" customHeight="1">
      <c r="A14" s="171"/>
      <c r="B14" s="171"/>
      <c r="C14" s="172"/>
      <c r="D14" s="171"/>
      <c r="E14" s="171" t="s">
        <v>30</v>
      </c>
      <c r="F14" s="171" t="s">
        <v>31</v>
      </c>
      <c r="G14" s="171" t="s">
        <v>32</v>
      </c>
      <c r="H14" s="171" t="s">
        <v>33</v>
      </c>
      <c r="I14" s="171" t="s">
        <v>34</v>
      </c>
      <c r="J14" s="171"/>
      <c r="K14" s="173"/>
      <c r="L14" s="173" t="s">
        <v>30</v>
      </c>
      <c r="M14" s="173" t="s">
        <v>31</v>
      </c>
      <c r="N14" s="173" t="s">
        <v>32</v>
      </c>
      <c r="O14" s="173" t="s">
        <v>33</v>
      </c>
      <c r="P14" s="173" t="s">
        <v>34</v>
      </c>
      <c r="Q14" s="173"/>
      <c r="R14" s="173"/>
      <c r="S14" s="173" t="s">
        <v>30</v>
      </c>
      <c r="T14" s="173" t="s">
        <v>31</v>
      </c>
      <c r="U14" s="173" t="s">
        <v>32</v>
      </c>
      <c r="V14" s="173" t="s">
        <v>33</v>
      </c>
      <c r="W14" s="173" t="s">
        <v>34</v>
      </c>
      <c r="X14" s="173"/>
    </row>
    <row r="15" spans="1:24">
      <c r="A15" s="171"/>
      <c r="B15" s="171"/>
      <c r="C15" s="172"/>
      <c r="D15" s="171"/>
      <c r="E15" s="171"/>
      <c r="F15" s="171"/>
      <c r="G15" s="171"/>
      <c r="H15" s="171"/>
      <c r="I15" s="171"/>
      <c r="J15" s="171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</row>
    <row r="16" spans="1:24">
      <c r="A16" s="171"/>
      <c r="B16" s="171"/>
      <c r="C16" s="172"/>
      <c r="D16" s="171"/>
      <c r="E16" s="171"/>
      <c r="F16" s="171"/>
      <c r="G16" s="171"/>
      <c r="H16" s="171"/>
      <c r="I16" s="171"/>
      <c r="J16" s="171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</row>
    <row r="17" spans="1:39">
      <c r="A17" s="171"/>
      <c r="B17" s="171"/>
      <c r="C17" s="172"/>
      <c r="D17" s="171"/>
      <c r="E17" s="171"/>
      <c r="F17" s="171"/>
      <c r="G17" s="171"/>
      <c r="H17" s="171"/>
      <c r="I17" s="171"/>
      <c r="J17" s="17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</row>
    <row r="18" spans="1:39">
      <c r="A18" s="171"/>
      <c r="B18" s="171"/>
      <c r="C18" s="172"/>
      <c r="D18" s="171"/>
      <c r="E18" s="171"/>
      <c r="F18" s="171"/>
      <c r="G18" s="171"/>
      <c r="H18" s="171"/>
      <c r="I18" s="171"/>
      <c r="J18" s="171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</row>
    <row r="19" spans="1:39">
      <c r="A19" s="171"/>
      <c r="B19" s="171"/>
      <c r="C19" s="172"/>
      <c r="D19" s="171"/>
      <c r="E19" s="171"/>
      <c r="F19" s="171"/>
      <c r="G19" s="171"/>
      <c r="H19" s="171"/>
      <c r="I19" s="171"/>
      <c r="J19" s="171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</row>
    <row r="20" spans="1:39">
      <c r="A20" s="171"/>
      <c r="B20" s="171"/>
      <c r="C20" s="172"/>
      <c r="D20" s="171"/>
      <c r="E20" s="171"/>
      <c r="F20" s="171"/>
      <c r="G20" s="171"/>
      <c r="H20" s="171"/>
      <c r="I20" s="171"/>
      <c r="J20" s="171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39">
      <c r="A21" s="171"/>
      <c r="B21" s="171"/>
      <c r="C21" s="172"/>
      <c r="D21" s="171"/>
      <c r="E21" s="171"/>
      <c r="F21" s="171"/>
      <c r="G21" s="171"/>
      <c r="H21" s="171"/>
      <c r="I21" s="171"/>
      <c r="J21" s="171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</row>
    <row r="22" spans="1:39">
      <c r="A22" s="171"/>
      <c r="B22" s="171"/>
      <c r="C22" s="172"/>
      <c r="D22" s="171"/>
      <c r="E22" s="171"/>
      <c r="F22" s="171"/>
      <c r="G22" s="171"/>
      <c r="H22" s="171"/>
      <c r="I22" s="171"/>
      <c r="J22" s="171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</row>
    <row r="23" spans="1:39">
      <c r="A23" s="171"/>
      <c r="B23" s="171"/>
      <c r="C23" s="172"/>
      <c r="D23" s="171"/>
      <c r="E23" s="171"/>
      <c r="F23" s="171"/>
      <c r="G23" s="171"/>
      <c r="H23" s="171"/>
      <c r="I23" s="171"/>
      <c r="J23" s="171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</row>
    <row r="24" spans="1:39">
      <c r="A24" s="171"/>
      <c r="B24" s="171"/>
      <c r="C24" s="172"/>
      <c r="D24" s="171"/>
      <c r="E24" s="171"/>
      <c r="F24" s="171"/>
      <c r="G24" s="171"/>
      <c r="H24" s="171"/>
      <c r="I24" s="134" t="s">
        <v>29</v>
      </c>
      <c r="J24" s="134" t="s">
        <v>35</v>
      </c>
      <c r="K24" s="173"/>
      <c r="L24" s="173"/>
      <c r="M24" s="173"/>
      <c r="N24" s="173"/>
      <c r="O24" s="173"/>
      <c r="P24" s="137" t="s">
        <v>29</v>
      </c>
      <c r="Q24" s="137" t="s">
        <v>35</v>
      </c>
      <c r="R24" s="173"/>
      <c r="S24" s="173"/>
      <c r="T24" s="173"/>
      <c r="U24" s="173"/>
      <c r="V24" s="173"/>
      <c r="W24" s="137" t="s">
        <v>29</v>
      </c>
      <c r="X24" s="137" t="s">
        <v>35</v>
      </c>
    </row>
    <row r="25" spans="1:39" s="136" customFormat="1">
      <c r="A25" s="145"/>
      <c r="B25" s="145"/>
      <c r="C25" s="146"/>
      <c r="D25" s="145">
        <v>2019</v>
      </c>
      <c r="E25" s="145">
        <v>2019</v>
      </c>
      <c r="F25" s="145">
        <v>2019</v>
      </c>
      <c r="G25" s="145">
        <v>2019</v>
      </c>
      <c r="H25" s="145">
        <v>2019</v>
      </c>
      <c r="I25" s="145">
        <v>2019</v>
      </c>
      <c r="J25" s="145">
        <v>2019</v>
      </c>
      <c r="K25" s="143">
        <v>2020</v>
      </c>
      <c r="L25" s="143">
        <v>2020</v>
      </c>
      <c r="M25" s="143">
        <v>2020</v>
      </c>
      <c r="N25" s="143">
        <v>2020</v>
      </c>
      <c r="O25" s="143">
        <v>2020</v>
      </c>
      <c r="P25" s="143">
        <v>2020</v>
      </c>
      <c r="Q25" s="143">
        <v>2020</v>
      </c>
      <c r="R25" s="143">
        <v>2021</v>
      </c>
      <c r="S25" s="143">
        <v>2021</v>
      </c>
      <c r="T25" s="143">
        <v>2021</v>
      </c>
      <c r="U25" s="143">
        <v>2021</v>
      </c>
      <c r="V25" s="143">
        <v>2021</v>
      </c>
      <c r="W25" s="143">
        <v>2021</v>
      </c>
      <c r="X25" s="143">
        <v>2021</v>
      </c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</row>
    <row r="26" spans="1:39" ht="15.75" thickBot="1">
      <c r="A26" s="51">
        <v>1</v>
      </c>
      <c r="B26" s="52">
        <v>2</v>
      </c>
      <c r="C26" s="53">
        <v>3</v>
      </c>
      <c r="D26" s="52">
        <v>4</v>
      </c>
      <c r="E26" s="52">
        <v>5</v>
      </c>
      <c r="F26" s="52">
        <v>6</v>
      </c>
      <c r="G26" s="52">
        <v>7</v>
      </c>
      <c r="H26" s="52">
        <v>8</v>
      </c>
      <c r="I26" s="52">
        <v>9</v>
      </c>
      <c r="J26" s="52">
        <v>10</v>
      </c>
      <c r="K26" s="68">
        <v>4</v>
      </c>
      <c r="L26" s="68">
        <v>5</v>
      </c>
      <c r="M26" s="68">
        <v>6</v>
      </c>
      <c r="N26" s="68">
        <v>7</v>
      </c>
      <c r="O26" s="68">
        <v>8</v>
      </c>
      <c r="P26" s="68">
        <v>9</v>
      </c>
      <c r="Q26" s="68">
        <v>10</v>
      </c>
      <c r="R26" s="68">
        <v>4</v>
      </c>
      <c r="S26" s="68">
        <v>5</v>
      </c>
      <c r="T26" s="68">
        <v>6</v>
      </c>
      <c r="U26" s="68">
        <v>7</v>
      </c>
      <c r="V26" s="68">
        <v>8</v>
      </c>
      <c r="W26" s="68">
        <v>9</v>
      </c>
      <c r="X26" s="68">
        <v>10</v>
      </c>
    </row>
    <row r="27" spans="1:39" ht="33.75" customHeight="1" thickBot="1">
      <c r="A27" s="54" t="s">
        <v>36</v>
      </c>
      <c r="B27" s="52">
        <v>100</v>
      </c>
      <c r="C27" s="53" t="s">
        <v>37</v>
      </c>
      <c r="D27" s="55">
        <f>E27+F27+G27+H27+I27+J27</f>
        <v>19462031</v>
      </c>
      <c r="E27" s="155">
        <f>E30</f>
        <v>15843284</v>
      </c>
      <c r="F27" s="55">
        <f>F36</f>
        <v>618747</v>
      </c>
      <c r="G27" s="55"/>
      <c r="H27" s="55"/>
      <c r="I27" s="155">
        <f>I37</f>
        <v>3000000</v>
      </c>
      <c r="J27" s="55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39" ht="30.75" thickBot="1">
      <c r="A28" s="54" t="s">
        <v>38</v>
      </c>
      <c r="B28" s="52">
        <v>110</v>
      </c>
      <c r="C28" s="56"/>
      <c r="D28" s="55"/>
      <c r="E28" s="57" t="s">
        <v>37</v>
      </c>
      <c r="F28" s="57" t="s">
        <v>37</v>
      </c>
      <c r="G28" s="57" t="s">
        <v>37</v>
      </c>
      <c r="H28" s="57" t="s">
        <v>37</v>
      </c>
      <c r="I28" s="58"/>
      <c r="J28" s="57" t="s">
        <v>37</v>
      </c>
      <c r="K28" s="70"/>
      <c r="L28" s="138"/>
      <c r="M28" s="138"/>
      <c r="N28" s="138"/>
      <c r="O28" s="138"/>
      <c r="P28" s="70"/>
      <c r="Q28" s="138"/>
      <c r="R28" s="70"/>
      <c r="S28" s="138"/>
      <c r="T28" s="138"/>
      <c r="U28" s="138"/>
      <c r="V28" s="138"/>
      <c r="W28" s="70"/>
      <c r="X28" s="138"/>
    </row>
    <row r="29" spans="1:39" ht="15.75" thickBot="1">
      <c r="A29" s="54"/>
      <c r="B29" s="59"/>
      <c r="C29" s="56"/>
      <c r="D29" s="55"/>
      <c r="E29" s="55"/>
      <c r="F29" s="55"/>
      <c r="G29" s="55"/>
      <c r="H29" s="55"/>
      <c r="I29" s="55"/>
      <c r="J29" s="55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39" ht="30.75" thickBot="1">
      <c r="A30" s="54" t="s">
        <v>39</v>
      </c>
      <c r="B30" s="52">
        <v>120</v>
      </c>
      <c r="C30" s="56"/>
      <c r="D30" s="55">
        <f>E30+I30+H30+J30</f>
        <v>15843284</v>
      </c>
      <c r="E30" s="55">
        <f>E40</f>
        <v>15843284</v>
      </c>
      <c r="F30" s="57" t="s">
        <v>37</v>
      </c>
      <c r="G30" s="57" t="s">
        <v>37</v>
      </c>
      <c r="H30" s="55"/>
      <c r="I30" s="55"/>
      <c r="J30" s="55">
        <v>0</v>
      </c>
      <c r="K30" s="70"/>
      <c r="L30" s="70"/>
      <c r="M30" s="138"/>
      <c r="N30" s="138"/>
      <c r="O30" s="70"/>
      <c r="P30" s="70"/>
      <c r="Q30" s="70"/>
      <c r="R30" s="70"/>
      <c r="S30" s="70"/>
      <c r="T30" s="138"/>
      <c r="U30" s="138"/>
      <c r="V30" s="70"/>
      <c r="W30" s="70"/>
      <c r="X30" s="70"/>
    </row>
    <row r="31" spans="1:39" ht="15.75" thickBot="1">
      <c r="A31" s="54"/>
      <c r="B31" s="59"/>
      <c r="C31" s="56"/>
      <c r="D31" s="55"/>
      <c r="E31" s="55"/>
      <c r="F31" s="55"/>
      <c r="G31" s="55"/>
      <c r="H31" s="55"/>
      <c r="I31" s="55"/>
      <c r="J31" s="55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2" spans="1:39" ht="45.75" thickBot="1">
      <c r="A32" s="60" t="s">
        <v>40</v>
      </c>
      <c r="B32" s="168">
        <v>130</v>
      </c>
      <c r="C32" s="169"/>
      <c r="D32" s="167"/>
      <c r="E32" s="166" t="s">
        <v>37</v>
      </c>
      <c r="F32" s="166" t="s">
        <v>37</v>
      </c>
      <c r="G32" s="166" t="s">
        <v>37</v>
      </c>
      <c r="H32" s="166" t="s">
        <v>37</v>
      </c>
      <c r="I32" s="167"/>
      <c r="J32" s="166" t="s">
        <v>37</v>
      </c>
      <c r="K32" s="174"/>
      <c r="L32" s="165"/>
      <c r="M32" s="165"/>
      <c r="N32" s="165"/>
      <c r="O32" s="165"/>
      <c r="P32" s="174"/>
      <c r="Q32" s="165"/>
      <c r="R32" s="174"/>
      <c r="S32" s="165"/>
      <c r="T32" s="165"/>
      <c r="U32" s="165"/>
      <c r="V32" s="165"/>
      <c r="W32" s="174"/>
      <c r="X32" s="165"/>
    </row>
    <row r="33" spans="1:39" ht="15.75" hidden="1" customHeight="1" thickBot="1">
      <c r="A33" s="54"/>
      <c r="B33" s="168"/>
      <c r="C33" s="169"/>
      <c r="D33" s="167"/>
      <c r="E33" s="166"/>
      <c r="F33" s="166"/>
      <c r="G33" s="166"/>
      <c r="H33" s="166"/>
      <c r="I33" s="167"/>
      <c r="J33" s="166"/>
      <c r="K33" s="174"/>
      <c r="L33" s="165"/>
      <c r="M33" s="165"/>
      <c r="N33" s="165"/>
      <c r="O33" s="165"/>
      <c r="P33" s="174"/>
      <c r="Q33" s="165"/>
      <c r="R33" s="174"/>
      <c r="S33" s="165"/>
      <c r="T33" s="165"/>
      <c r="U33" s="165"/>
      <c r="V33" s="165"/>
      <c r="W33" s="174"/>
      <c r="X33" s="165"/>
    </row>
    <row r="34" spans="1:39" ht="105.75" thickBot="1">
      <c r="A34" s="61" t="s">
        <v>41</v>
      </c>
      <c r="B34" s="168">
        <v>140</v>
      </c>
      <c r="C34" s="169"/>
      <c r="D34" s="167"/>
      <c r="E34" s="166" t="s">
        <v>37</v>
      </c>
      <c r="F34" s="166" t="s">
        <v>37</v>
      </c>
      <c r="G34" s="166" t="s">
        <v>37</v>
      </c>
      <c r="H34" s="166" t="s">
        <v>37</v>
      </c>
      <c r="I34" s="167"/>
      <c r="J34" s="166" t="s">
        <v>37</v>
      </c>
      <c r="K34" s="174"/>
      <c r="L34" s="165"/>
      <c r="M34" s="165"/>
      <c r="N34" s="165"/>
      <c r="O34" s="165"/>
      <c r="P34" s="174"/>
      <c r="Q34" s="165"/>
      <c r="R34" s="174"/>
      <c r="S34" s="165"/>
      <c r="T34" s="165"/>
      <c r="U34" s="165"/>
      <c r="V34" s="165"/>
      <c r="W34" s="174"/>
      <c r="X34" s="165"/>
    </row>
    <row r="35" spans="1:39" ht="15.75" thickBot="1">
      <c r="A35" s="54"/>
      <c r="B35" s="168"/>
      <c r="C35" s="169"/>
      <c r="D35" s="167"/>
      <c r="E35" s="166"/>
      <c r="F35" s="166"/>
      <c r="G35" s="166"/>
      <c r="H35" s="166"/>
      <c r="I35" s="167"/>
      <c r="J35" s="166"/>
      <c r="K35" s="174"/>
      <c r="L35" s="165"/>
      <c r="M35" s="165"/>
      <c r="N35" s="165"/>
      <c r="O35" s="165"/>
      <c r="P35" s="174"/>
      <c r="Q35" s="165"/>
      <c r="R35" s="174"/>
      <c r="S35" s="165"/>
      <c r="T35" s="165"/>
      <c r="U35" s="165"/>
      <c r="V35" s="165"/>
      <c r="W35" s="174"/>
      <c r="X35" s="165"/>
    </row>
    <row r="36" spans="1:39" ht="45.75" thickBot="1">
      <c r="A36" s="54" t="s">
        <v>42</v>
      </c>
      <c r="B36" s="52">
        <v>150</v>
      </c>
      <c r="C36" s="56"/>
      <c r="D36" s="55">
        <f>F36+G36</f>
        <v>618747</v>
      </c>
      <c r="E36" s="57" t="s">
        <v>37</v>
      </c>
      <c r="F36" s="55">
        <f>F40</f>
        <v>618747</v>
      </c>
      <c r="G36" s="55"/>
      <c r="H36" s="57" t="s">
        <v>37</v>
      </c>
      <c r="I36" s="57" t="s">
        <v>37</v>
      </c>
      <c r="J36" s="57" t="s">
        <v>37</v>
      </c>
      <c r="K36" s="70"/>
      <c r="L36" s="138"/>
      <c r="M36" s="70"/>
      <c r="N36" s="70"/>
      <c r="O36" s="138"/>
      <c r="P36" s="138"/>
      <c r="Q36" s="138"/>
      <c r="R36" s="70"/>
      <c r="S36" s="138"/>
      <c r="T36" s="70"/>
      <c r="U36" s="70"/>
      <c r="V36" s="138"/>
      <c r="W36" s="138"/>
      <c r="X36" s="138"/>
    </row>
    <row r="37" spans="1:39" ht="15.75" thickBot="1">
      <c r="A37" s="54" t="s">
        <v>43</v>
      </c>
      <c r="B37" s="52">
        <v>160</v>
      </c>
      <c r="C37" s="56"/>
      <c r="D37" s="55"/>
      <c r="E37" s="57" t="s">
        <v>37</v>
      </c>
      <c r="F37" s="57" t="s">
        <v>37</v>
      </c>
      <c r="G37" s="57" t="s">
        <v>37</v>
      </c>
      <c r="H37" s="57" t="s">
        <v>37</v>
      </c>
      <c r="I37" s="58">
        <f>I40</f>
        <v>3000000</v>
      </c>
      <c r="J37" s="55"/>
      <c r="K37" s="70"/>
      <c r="L37" s="138"/>
      <c r="M37" s="138"/>
      <c r="N37" s="138"/>
      <c r="O37" s="138"/>
      <c r="P37" s="70"/>
      <c r="Q37" s="70"/>
      <c r="R37" s="70"/>
      <c r="S37" s="138"/>
      <c r="T37" s="138"/>
      <c r="U37" s="138"/>
      <c r="V37" s="138"/>
      <c r="W37" s="70"/>
      <c r="X37" s="70"/>
    </row>
    <row r="38" spans="1:39" ht="30.75" thickBot="1">
      <c r="A38" s="54" t="s">
        <v>44</v>
      </c>
      <c r="B38" s="52">
        <v>180</v>
      </c>
      <c r="C38" s="53" t="s">
        <v>37</v>
      </c>
      <c r="D38" s="55"/>
      <c r="E38" s="57" t="s">
        <v>37</v>
      </c>
      <c r="F38" s="57" t="s">
        <v>37</v>
      </c>
      <c r="G38" s="57" t="s">
        <v>37</v>
      </c>
      <c r="H38" s="57" t="s">
        <v>37</v>
      </c>
      <c r="I38" s="55"/>
      <c r="J38" s="57" t="s">
        <v>37</v>
      </c>
      <c r="K38" s="70"/>
      <c r="L38" s="138"/>
      <c r="M38" s="138"/>
      <c r="N38" s="138"/>
      <c r="O38" s="138"/>
      <c r="P38" s="70"/>
      <c r="Q38" s="138"/>
      <c r="R38" s="70"/>
      <c r="S38" s="138"/>
      <c r="T38" s="138"/>
      <c r="U38" s="138"/>
      <c r="V38" s="138"/>
      <c r="W38" s="70"/>
      <c r="X38" s="138"/>
    </row>
    <row r="39" spans="1:39" ht="15.75" thickBot="1">
      <c r="A39" s="54"/>
      <c r="B39" s="59"/>
      <c r="C39" s="56"/>
      <c r="D39" s="55"/>
      <c r="E39" s="55"/>
      <c r="F39" s="55"/>
      <c r="G39" s="55"/>
      <c r="H39" s="55"/>
      <c r="I39" s="55"/>
      <c r="J39" s="55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</row>
    <row r="40" spans="1:39" s="66" customFormat="1" ht="30.75" thickBot="1">
      <c r="A40" s="62" t="s">
        <v>45</v>
      </c>
      <c r="B40" s="63">
        <v>200</v>
      </c>
      <c r="C40" s="64" t="s">
        <v>37</v>
      </c>
      <c r="D40" s="65">
        <f>E40+F40+G40+H40+I40+J40</f>
        <v>19462031</v>
      </c>
      <c r="E40" s="65">
        <f>E41+E52+E54+E56+E58+E66+E81</f>
        <v>15843284</v>
      </c>
      <c r="F40" s="65">
        <f>F41+F52+F54+F56+F58+F66+F81</f>
        <v>618747</v>
      </c>
      <c r="G40" s="65">
        <f>G41+G52+G54+G56+G58+G69+G85</f>
        <v>0</v>
      </c>
      <c r="H40" s="65">
        <f>H41+H52+H54+H56+H58+H69+H85</f>
        <v>0</v>
      </c>
      <c r="I40" s="65">
        <f>I41+I52+I54+I56+I58+I66+I81</f>
        <v>3000000</v>
      </c>
      <c r="J40" s="65">
        <f>J41+J52+J54+J56+J58+J69+J85</f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49"/>
      <c r="Z40" s="49"/>
      <c r="AA40" s="49"/>
      <c r="AB40" s="49"/>
    </row>
    <row r="41" spans="1:39" s="71" customFormat="1" ht="30.75" thickBot="1">
      <c r="A41" s="67" t="s">
        <v>46</v>
      </c>
      <c r="B41" s="68">
        <v>210</v>
      </c>
      <c r="C41" s="69"/>
      <c r="D41" s="70">
        <f>E41+F41+G41+H41+I41+J41</f>
        <v>13449830</v>
      </c>
      <c r="E41" s="70">
        <f t="shared" ref="E41:J41" si="0">E44+E46+E47+E48+E49+E45+E50</f>
        <v>13449830</v>
      </c>
      <c r="F41" s="70">
        <f t="shared" si="0"/>
        <v>0</v>
      </c>
      <c r="G41" s="70">
        <f t="shared" si="0"/>
        <v>0</v>
      </c>
      <c r="H41" s="70">
        <f t="shared" si="0"/>
        <v>0</v>
      </c>
      <c r="I41" s="70">
        <f t="shared" si="0"/>
        <v>0</v>
      </c>
      <c r="J41" s="70">
        <f t="shared" si="0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49"/>
      <c r="Z41" s="49"/>
      <c r="AA41" s="49"/>
      <c r="AB41" s="49"/>
    </row>
    <row r="42" spans="1:39">
      <c r="A42" s="60" t="s">
        <v>7</v>
      </c>
      <c r="B42" s="72"/>
      <c r="C42" s="73"/>
      <c r="D42" s="74"/>
      <c r="E42" s="74"/>
      <c r="F42" s="74"/>
      <c r="G42" s="74"/>
      <c r="H42" s="74"/>
      <c r="I42" s="74"/>
      <c r="J42" s="74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43" spans="1:39" ht="15.75" thickBot="1">
      <c r="A43" s="60"/>
      <c r="B43" s="75"/>
      <c r="C43" s="76"/>
      <c r="D43" s="77"/>
      <c r="E43" s="77"/>
      <c r="F43" s="77"/>
      <c r="G43" s="77"/>
      <c r="H43" s="77"/>
      <c r="I43" s="77"/>
      <c r="J43" s="77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</row>
    <row r="44" spans="1:39" s="82" customFormat="1" ht="33.75" customHeight="1" thickBot="1">
      <c r="A44" s="78" t="s">
        <v>47</v>
      </c>
      <c r="B44" s="79">
        <v>211</v>
      </c>
      <c r="C44" s="80" t="s">
        <v>48</v>
      </c>
      <c r="D44" s="81">
        <f t="shared" ref="D44:D50" si="1">E44+F44+G44+H44+I44+J44</f>
        <v>4000909</v>
      </c>
      <c r="E44" s="157">
        <v>4000909</v>
      </c>
      <c r="F44" s="81"/>
      <c r="G44" s="81"/>
      <c r="H44" s="81"/>
      <c r="I44" s="81"/>
      <c r="J44" s="81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</row>
    <row r="45" spans="1:39" ht="33.75" customHeight="1" thickBot="1">
      <c r="A45" s="83" t="s">
        <v>47</v>
      </c>
      <c r="B45" s="147">
        <v>211</v>
      </c>
      <c r="C45" s="148" t="s">
        <v>49</v>
      </c>
      <c r="D45" s="144">
        <f t="shared" si="1"/>
        <v>6486537</v>
      </c>
      <c r="E45" s="153">
        <v>6486537</v>
      </c>
      <c r="F45" s="144"/>
      <c r="G45" s="144"/>
      <c r="H45" s="144"/>
      <c r="I45" s="144"/>
      <c r="J45" s="144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</row>
    <row r="46" spans="1:39" ht="33.75" customHeight="1" thickBot="1">
      <c r="A46" s="83" t="s">
        <v>50</v>
      </c>
      <c r="B46" s="147">
        <v>212</v>
      </c>
      <c r="C46" s="148" t="s">
        <v>51</v>
      </c>
      <c r="D46" s="144">
        <f t="shared" si="1"/>
        <v>2760</v>
      </c>
      <c r="E46" s="153">
        <v>2760</v>
      </c>
      <c r="F46" s="144"/>
      <c r="G46" s="144"/>
      <c r="H46" s="144"/>
      <c r="I46" s="144"/>
      <c r="J46" s="144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</row>
    <row r="47" spans="1:39" s="82" customFormat="1" ht="33.75" customHeight="1" thickBot="1">
      <c r="A47" s="84" t="s">
        <v>50</v>
      </c>
      <c r="B47" s="85">
        <v>212</v>
      </c>
      <c r="C47" s="86" t="s">
        <v>52</v>
      </c>
      <c r="D47" s="31">
        <f t="shared" si="1"/>
        <v>690</v>
      </c>
      <c r="E47" s="151">
        <v>690</v>
      </c>
      <c r="F47" s="31"/>
      <c r="G47" s="31"/>
      <c r="H47" s="31"/>
      <c r="I47" s="31"/>
      <c r="J47" s="31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</row>
    <row r="48" spans="1:39" ht="33.75" customHeight="1" thickBot="1">
      <c r="A48" s="83" t="s">
        <v>53</v>
      </c>
      <c r="B48" s="147">
        <v>213</v>
      </c>
      <c r="C48" s="148" t="s">
        <v>54</v>
      </c>
      <c r="D48" s="144">
        <f t="shared" si="1"/>
        <v>1958934</v>
      </c>
      <c r="E48" s="153">
        <v>1958934</v>
      </c>
      <c r="F48" s="144"/>
      <c r="G48" s="144"/>
      <c r="H48" s="144"/>
      <c r="I48" s="144"/>
      <c r="J48" s="144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</row>
    <row r="49" spans="1:39" s="82" customFormat="1" ht="30.75" thickBot="1">
      <c r="A49" s="84" t="s">
        <v>53</v>
      </c>
      <c r="B49" s="85">
        <v>213</v>
      </c>
      <c r="C49" s="86" t="s">
        <v>55</v>
      </c>
      <c r="D49" s="31">
        <f t="shared" si="1"/>
        <v>1000000</v>
      </c>
      <c r="E49" s="151">
        <v>1000000</v>
      </c>
      <c r="F49" s="31"/>
      <c r="G49" s="31"/>
      <c r="H49" s="31"/>
      <c r="I49" s="31"/>
      <c r="J49" s="31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</row>
    <row r="50" spans="1:39" ht="30.75" thickBot="1">
      <c r="A50" s="83" t="s">
        <v>53</v>
      </c>
      <c r="B50" s="147">
        <v>213</v>
      </c>
      <c r="C50" s="148" t="s">
        <v>56</v>
      </c>
      <c r="D50" s="144">
        <f t="shared" si="1"/>
        <v>0</v>
      </c>
      <c r="E50" s="144"/>
      <c r="F50" s="144"/>
      <c r="G50" s="144"/>
      <c r="H50" s="144"/>
      <c r="I50" s="144"/>
      <c r="J50" s="144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</row>
    <row r="51" spans="1:39" ht="15.75" thickBot="1">
      <c r="A51" s="83"/>
      <c r="B51" s="61"/>
      <c r="C51" s="148"/>
      <c r="D51" s="144"/>
      <c r="E51" s="144"/>
      <c r="F51" s="144"/>
      <c r="G51" s="144"/>
      <c r="H51" s="144"/>
      <c r="I51" s="144"/>
      <c r="J51" s="144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spans="1:39" s="71" customFormat="1" ht="30.75" thickBot="1">
      <c r="A52" s="87" t="s">
        <v>57</v>
      </c>
      <c r="B52" s="149">
        <v>220</v>
      </c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49"/>
      <c r="Z52" s="49"/>
      <c r="AA52" s="49"/>
      <c r="AB52" s="49"/>
    </row>
    <row r="53" spans="1:39" ht="15.75" thickBot="1">
      <c r="A53" s="90" t="s">
        <v>7</v>
      </c>
      <c r="B53" s="61"/>
      <c r="C53" s="148"/>
      <c r="D53" s="144"/>
      <c r="E53" s="144"/>
      <c r="F53" s="144"/>
      <c r="G53" s="144"/>
      <c r="H53" s="144"/>
      <c r="I53" s="144"/>
      <c r="J53" s="144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1:39" s="71" customFormat="1" ht="30.75" thickBot="1">
      <c r="A54" s="67" t="s">
        <v>58</v>
      </c>
      <c r="B54" s="68">
        <v>230</v>
      </c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49"/>
      <c r="Z54" s="49"/>
      <c r="AA54" s="49"/>
      <c r="AB54" s="49"/>
    </row>
    <row r="55" spans="1:39" ht="15.75" thickBot="1">
      <c r="A55" s="54" t="s">
        <v>7</v>
      </c>
      <c r="B55" s="59"/>
      <c r="C55" s="56"/>
      <c r="D55" s="55"/>
      <c r="E55" s="55"/>
      <c r="F55" s="55"/>
      <c r="G55" s="55"/>
      <c r="H55" s="55"/>
      <c r="I55" s="55"/>
      <c r="J55" s="55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</row>
    <row r="56" spans="1:39" s="71" customFormat="1" ht="15" customHeight="1" thickBot="1">
      <c r="A56" s="162" t="s">
        <v>59</v>
      </c>
      <c r="B56" s="163">
        <v>240</v>
      </c>
      <c r="C56" s="164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49"/>
      <c r="Z56" s="49"/>
      <c r="AA56" s="49"/>
      <c r="AB56" s="49"/>
    </row>
    <row r="57" spans="1:39" s="71" customFormat="1" ht="15.75" thickBot="1">
      <c r="A57" s="162"/>
      <c r="B57" s="163"/>
      <c r="C57" s="164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49"/>
      <c r="Z57" s="49"/>
      <c r="AA57" s="49"/>
      <c r="AB57" s="49"/>
    </row>
    <row r="58" spans="1:39" s="71" customFormat="1" ht="45.75" thickBot="1">
      <c r="A58" s="67" t="s">
        <v>60</v>
      </c>
      <c r="B58" s="91">
        <v>250</v>
      </c>
      <c r="C58" s="88"/>
      <c r="D58" s="89">
        <f t="shared" ref="D58:D66" si="2">E58+F58+G58+H58+I58+J58</f>
        <v>0</v>
      </c>
      <c r="E58" s="89">
        <f>E65+E61+E60+E59+E64</f>
        <v>0</v>
      </c>
      <c r="F58" s="89">
        <f>F65+F61+F60+F59+F64</f>
        <v>0</v>
      </c>
      <c r="G58" s="89">
        <f>G65+G61+G60+G59+G64</f>
        <v>0</v>
      </c>
      <c r="H58" s="89">
        <f>H65+H61+H60+H59+H64</f>
        <v>0</v>
      </c>
      <c r="I58" s="89">
        <f>I65+I61+I60+I59+I64+I63</f>
        <v>0</v>
      </c>
      <c r="J58" s="70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70"/>
      <c r="Y58" s="49"/>
      <c r="Z58" s="49"/>
      <c r="AA58" s="49"/>
      <c r="AB58" s="49"/>
    </row>
    <row r="59" spans="1:39" s="71" customFormat="1" ht="15.75" thickBot="1">
      <c r="A59" s="29" t="s">
        <v>61</v>
      </c>
      <c r="B59" s="30">
        <v>296</v>
      </c>
      <c r="C59" s="28" t="s">
        <v>135</v>
      </c>
      <c r="D59" s="31">
        <f>E59+F59+G59+H59+I59+J59</f>
        <v>0</v>
      </c>
      <c r="E59" s="31"/>
      <c r="F59" s="31">
        <v>0</v>
      </c>
      <c r="G59" s="31"/>
      <c r="H59" s="31"/>
      <c r="I59" s="31"/>
      <c r="J59" s="32"/>
      <c r="K59" s="89"/>
      <c r="L59" s="89"/>
      <c r="M59" s="89"/>
      <c r="N59" s="89"/>
      <c r="O59" s="89"/>
      <c r="P59" s="89"/>
      <c r="Q59" s="70"/>
      <c r="R59" s="89"/>
      <c r="S59" s="89"/>
      <c r="T59" s="89"/>
      <c r="U59" s="89"/>
      <c r="V59" s="89"/>
      <c r="W59" s="89"/>
      <c r="X59" s="70"/>
      <c r="Y59" s="49"/>
      <c r="Z59" s="49"/>
      <c r="AA59" s="49"/>
      <c r="AB59" s="49"/>
    </row>
    <row r="60" spans="1:39" ht="31.5" customHeight="1" thickBot="1">
      <c r="A60" s="54" t="s">
        <v>61</v>
      </c>
      <c r="B60" s="92">
        <v>290</v>
      </c>
      <c r="C60" s="93" t="s">
        <v>132</v>
      </c>
      <c r="D60" s="144">
        <f>E60+F60+G60+H60+I60+J60</f>
        <v>0</v>
      </c>
      <c r="E60" s="144"/>
      <c r="F60" s="144">
        <v>0</v>
      </c>
      <c r="G60" s="144"/>
      <c r="H60" s="144"/>
      <c r="I60" s="144"/>
      <c r="J60" s="55"/>
      <c r="K60" s="89"/>
      <c r="L60" s="89"/>
      <c r="M60" s="89"/>
      <c r="N60" s="89"/>
      <c r="O60" s="89"/>
      <c r="P60" s="89"/>
      <c r="Q60" s="70"/>
      <c r="R60" s="89"/>
      <c r="S60" s="89"/>
      <c r="T60" s="89"/>
      <c r="U60" s="89"/>
      <c r="V60" s="89"/>
      <c r="W60" s="89"/>
      <c r="X60" s="70"/>
    </row>
    <row r="61" spans="1:39" ht="31.5" customHeight="1" thickBot="1">
      <c r="A61" s="29" t="s">
        <v>61</v>
      </c>
      <c r="B61" s="30">
        <v>292</v>
      </c>
      <c r="C61" s="28" t="s">
        <v>137</v>
      </c>
      <c r="D61" s="31">
        <f t="shared" si="2"/>
        <v>0</v>
      </c>
      <c r="E61" s="151"/>
      <c r="F61" s="31">
        <v>0</v>
      </c>
      <c r="G61" s="31"/>
      <c r="H61" s="31"/>
      <c r="I61" s="31"/>
      <c r="J61" s="32"/>
      <c r="K61" s="89"/>
      <c r="L61" s="89"/>
      <c r="M61" s="89"/>
      <c r="N61" s="89"/>
      <c r="O61" s="89"/>
      <c r="P61" s="89"/>
      <c r="Q61" s="70"/>
      <c r="R61" s="89"/>
      <c r="S61" s="89"/>
      <c r="T61" s="89"/>
      <c r="U61" s="89"/>
      <c r="V61" s="89"/>
      <c r="W61" s="89"/>
      <c r="X61" s="70"/>
    </row>
    <row r="62" spans="1:39" ht="31.5" customHeight="1" thickBot="1">
      <c r="A62" s="29" t="s">
        <v>61</v>
      </c>
      <c r="B62" s="30">
        <v>290</v>
      </c>
      <c r="C62" s="28" t="s">
        <v>136</v>
      </c>
      <c r="D62" s="31">
        <f>E62+F62+G62+H62+I62+J62</f>
        <v>0</v>
      </c>
      <c r="E62" s="31"/>
      <c r="F62" s="31"/>
      <c r="G62" s="31"/>
      <c r="H62" s="31"/>
      <c r="I62" s="31"/>
      <c r="J62" s="32"/>
      <c r="K62" s="89"/>
      <c r="L62" s="89"/>
      <c r="M62" s="89"/>
      <c r="N62" s="89"/>
      <c r="O62" s="89"/>
      <c r="P62" s="89"/>
      <c r="Q62" s="70"/>
      <c r="R62" s="89"/>
      <c r="S62" s="89"/>
      <c r="T62" s="89"/>
      <c r="U62" s="89"/>
      <c r="V62" s="89"/>
      <c r="W62" s="89"/>
      <c r="X62" s="70"/>
    </row>
    <row r="63" spans="1:39" ht="31.5" customHeight="1" thickBot="1">
      <c r="A63" s="54" t="s">
        <v>61</v>
      </c>
      <c r="B63" s="92">
        <v>291</v>
      </c>
      <c r="C63" s="148" t="s">
        <v>138</v>
      </c>
      <c r="D63" s="144">
        <f>E63+F63+G63+H63+I63+J63</f>
        <v>0</v>
      </c>
      <c r="E63" s="144">
        <v>0</v>
      </c>
      <c r="F63" s="144">
        <v>0</v>
      </c>
      <c r="G63" s="144"/>
      <c r="H63" s="144"/>
      <c r="I63" s="144"/>
      <c r="J63" s="55"/>
      <c r="K63" s="89"/>
      <c r="L63" s="89"/>
      <c r="M63" s="89"/>
      <c r="N63" s="89"/>
      <c r="O63" s="89"/>
      <c r="P63" s="89"/>
      <c r="Q63" s="70"/>
      <c r="R63" s="89"/>
      <c r="S63" s="89"/>
      <c r="T63" s="89"/>
      <c r="U63" s="89"/>
      <c r="V63" s="89"/>
      <c r="W63" s="89"/>
      <c r="X63" s="70"/>
    </row>
    <row r="64" spans="1:39" ht="30.75" customHeight="1" thickBot="1">
      <c r="A64" s="54" t="s">
        <v>61</v>
      </c>
      <c r="B64" s="92">
        <v>290</v>
      </c>
      <c r="C64" s="148" t="s">
        <v>134</v>
      </c>
      <c r="D64" s="144">
        <f>E64+F64+G64+H64+I64+J64</f>
        <v>0</v>
      </c>
      <c r="E64" s="144">
        <v>0</v>
      </c>
      <c r="F64" s="144">
        <v>0</v>
      </c>
      <c r="G64" s="144"/>
      <c r="H64" s="144"/>
      <c r="I64" s="144"/>
      <c r="J64" s="55"/>
      <c r="K64" s="89"/>
      <c r="L64" s="89"/>
      <c r="M64" s="89"/>
      <c r="N64" s="89"/>
      <c r="O64" s="89"/>
      <c r="P64" s="89"/>
      <c r="Q64" s="70"/>
      <c r="R64" s="89"/>
      <c r="S64" s="89"/>
      <c r="T64" s="89"/>
      <c r="U64" s="89"/>
      <c r="V64" s="89"/>
      <c r="W64" s="89"/>
      <c r="X64" s="70"/>
    </row>
    <row r="65" spans="1:28" ht="32.25" customHeight="1" thickBot="1">
      <c r="A65" s="54" t="s">
        <v>61</v>
      </c>
      <c r="B65" s="92">
        <v>290</v>
      </c>
      <c r="C65" s="148" t="s">
        <v>133</v>
      </c>
      <c r="D65" s="144">
        <f t="shared" si="2"/>
        <v>0</v>
      </c>
      <c r="E65" s="144">
        <v>0</v>
      </c>
      <c r="F65" s="144">
        <v>0</v>
      </c>
      <c r="G65" s="144"/>
      <c r="H65" s="144"/>
      <c r="I65" s="144"/>
      <c r="J65" s="55"/>
      <c r="K65" s="89"/>
      <c r="L65" s="89"/>
      <c r="M65" s="89"/>
      <c r="N65" s="89"/>
      <c r="O65" s="89"/>
      <c r="P65" s="89"/>
      <c r="Q65" s="70"/>
      <c r="R65" s="89"/>
      <c r="S65" s="89"/>
      <c r="T65" s="89"/>
      <c r="U65" s="89"/>
      <c r="V65" s="89"/>
      <c r="W65" s="89"/>
      <c r="X65" s="70"/>
    </row>
    <row r="66" spans="1:28" s="71" customFormat="1" ht="30.75" customHeight="1" thickBot="1">
      <c r="A66" s="94" t="s">
        <v>64</v>
      </c>
      <c r="B66" s="95">
        <v>260</v>
      </c>
      <c r="C66" s="96" t="s">
        <v>37</v>
      </c>
      <c r="D66" s="97">
        <f t="shared" si="2"/>
        <v>2529849</v>
      </c>
      <c r="E66" s="97">
        <f>E69+E71+E72+E76+E77+E70+E73+E75+E79+E78+E80+E68+E74</f>
        <v>2361489</v>
      </c>
      <c r="F66" s="97">
        <f>F69+F71+F72+F76+F77+F70+F73+F75+F79+F78+F80+F74</f>
        <v>168360</v>
      </c>
      <c r="G66" s="97">
        <f>G69+G71+G72+G76+G77+G70+G73+G75+G79+G78+G80</f>
        <v>0</v>
      </c>
      <c r="H66" s="97">
        <f>H69+H71+H72+H76+H77+H70+H73+H75+H79+H78+H80</f>
        <v>0</v>
      </c>
      <c r="I66" s="97">
        <f>I69+I71+I72+I76+I77+I70+I73+I75+I79+I78+I80</f>
        <v>0</v>
      </c>
      <c r="J66" s="98">
        <f>J69+J71+J72+J80+J81+J70+J73+J79+J83+J82+J84</f>
        <v>0</v>
      </c>
      <c r="K66" s="97"/>
      <c r="L66" s="97"/>
      <c r="M66" s="97"/>
      <c r="N66" s="97"/>
      <c r="O66" s="97"/>
      <c r="P66" s="97"/>
      <c r="Q66" s="98"/>
      <c r="R66" s="97"/>
      <c r="S66" s="97"/>
      <c r="T66" s="97"/>
      <c r="U66" s="97"/>
      <c r="V66" s="97"/>
      <c r="W66" s="97"/>
      <c r="X66" s="98"/>
      <c r="Y66" s="49"/>
      <c r="Z66" s="49"/>
      <c r="AA66" s="49"/>
      <c r="AB66" s="49"/>
    </row>
    <row r="67" spans="1:28" ht="15.75" thickBot="1">
      <c r="A67" s="99" t="s">
        <v>7</v>
      </c>
      <c r="B67" s="100"/>
      <c r="C67" s="93"/>
      <c r="D67" s="101"/>
      <c r="E67" s="101"/>
      <c r="F67" s="101"/>
      <c r="G67" s="101"/>
      <c r="H67" s="101"/>
      <c r="I67" s="101"/>
      <c r="J67" s="102"/>
      <c r="K67" s="97"/>
      <c r="L67" s="97"/>
      <c r="M67" s="97"/>
      <c r="N67" s="97"/>
      <c r="O67" s="97"/>
      <c r="P67" s="97"/>
      <c r="Q67" s="98"/>
      <c r="R67" s="97"/>
      <c r="S67" s="97"/>
      <c r="T67" s="97"/>
      <c r="U67" s="97"/>
      <c r="V67" s="97"/>
      <c r="W67" s="97"/>
      <c r="X67" s="98"/>
    </row>
    <row r="68" spans="1:28" ht="36" customHeight="1" thickBot="1">
      <c r="A68" s="103" t="s">
        <v>65</v>
      </c>
      <c r="B68" s="103">
        <v>221</v>
      </c>
      <c r="C68" s="28" t="s">
        <v>68</v>
      </c>
      <c r="D68" s="104">
        <f t="shared" ref="D68:D73" si="3">E68+F68+G68+H68+I68+J68</f>
        <v>23640</v>
      </c>
      <c r="E68" s="152">
        <v>23640</v>
      </c>
      <c r="F68" s="104"/>
      <c r="G68" s="104"/>
      <c r="H68" s="104"/>
      <c r="I68" s="104"/>
      <c r="J68" s="105"/>
      <c r="K68" s="97"/>
      <c r="L68" s="97"/>
      <c r="M68" s="97"/>
      <c r="N68" s="97"/>
      <c r="O68" s="97"/>
      <c r="P68" s="97"/>
      <c r="Q68" s="98"/>
      <c r="R68" s="97"/>
      <c r="S68" s="97"/>
      <c r="T68" s="97"/>
      <c r="U68" s="97"/>
      <c r="V68" s="97"/>
      <c r="W68" s="97"/>
      <c r="X68" s="98"/>
    </row>
    <row r="69" spans="1:28" ht="35.25" customHeight="1" thickBot="1">
      <c r="A69" s="106" t="s">
        <v>65</v>
      </c>
      <c r="B69" s="106">
        <v>221</v>
      </c>
      <c r="C69" s="93" t="s">
        <v>62</v>
      </c>
      <c r="D69" s="101">
        <f t="shared" si="3"/>
        <v>57600</v>
      </c>
      <c r="E69" s="154">
        <v>57600</v>
      </c>
      <c r="F69" s="101"/>
      <c r="G69" s="101"/>
      <c r="H69" s="101"/>
      <c r="I69" s="101"/>
      <c r="J69" s="102"/>
      <c r="K69" s="97"/>
      <c r="L69" s="97"/>
      <c r="M69" s="97"/>
      <c r="N69" s="97"/>
      <c r="O69" s="97"/>
      <c r="P69" s="97"/>
      <c r="Q69" s="98"/>
      <c r="R69" s="97"/>
      <c r="S69" s="97"/>
      <c r="T69" s="97"/>
      <c r="U69" s="97"/>
      <c r="V69" s="97"/>
      <c r="W69" s="97"/>
      <c r="X69" s="98"/>
    </row>
    <row r="70" spans="1:28" ht="30" customHeight="1" thickBot="1">
      <c r="A70" s="106" t="s">
        <v>66</v>
      </c>
      <c r="B70" s="106">
        <v>222</v>
      </c>
      <c r="C70" s="93" t="s">
        <v>62</v>
      </c>
      <c r="D70" s="101">
        <f t="shared" si="3"/>
        <v>0</v>
      </c>
      <c r="E70" s="101"/>
      <c r="F70" s="101"/>
      <c r="G70" s="101"/>
      <c r="H70" s="101"/>
      <c r="I70" s="101"/>
      <c r="J70" s="102"/>
      <c r="K70" s="97"/>
      <c r="L70" s="97"/>
      <c r="M70" s="97"/>
      <c r="N70" s="97"/>
      <c r="O70" s="97"/>
      <c r="P70" s="97"/>
      <c r="Q70" s="98"/>
      <c r="R70" s="97"/>
      <c r="S70" s="97"/>
      <c r="T70" s="97"/>
      <c r="U70" s="97"/>
      <c r="V70" s="97"/>
      <c r="W70" s="97"/>
      <c r="X70" s="98"/>
    </row>
    <row r="71" spans="1:28" ht="30" customHeight="1" thickBot="1">
      <c r="A71" s="103" t="s">
        <v>67</v>
      </c>
      <c r="B71" s="103">
        <v>223</v>
      </c>
      <c r="C71" s="28" t="s">
        <v>68</v>
      </c>
      <c r="D71" s="104">
        <f t="shared" si="3"/>
        <v>2094589</v>
      </c>
      <c r="E71" s="152">
        <v>2094589</v>
      </c>
      <c r="F71" s="104"/>
      <c r="G71" s="104"/>
      <c r="H71" s="104"/>
      <c r="I71" s="104"/>
      <c r="J71" s="105"/>
      <c r="K71" s="97"/>
      <c r="L71" s="97"/>
      <c r="M71" s="97"/>
      <c r="N71" s="97"/>
      <c r="O71" s="97"/>
      <c r="P71" s="97"/>
      <c r="Q71" s="98"/>
      <c r="R71" s="97"/>
      <c r="S71" s="97"/>
      <c r="T71" s="97"/>
      <c r="U71" s="97"/>
      <c r="V71" s="97"/>
      <c r="W71" s="97"/>
      <c r="X71" s="98"/>
    </row>
    <row r="72" spans="1:28" ht="30" customHeight="1" thickBot="1">
      <c r="A72" s="103" t="s">
        <v>69</v>
      </c>
      <c r="B72" s="103">
        <v>225</v>
      </c>
      <c r="C72" s="28" t="s">
        <v>68</v>
      </c>
      <c r="D72" s="104">
        <f t="shared" si="3"/>
        <v>0</v>
      </c>
      <c r="E72" s="104"/>
      <c r="F72" s="104"/>
      <c r="G72" s="104"/>
      <c r="H72" s="104"/>
      <c r="I72" s="104"/>
      <c r="J72" s="105"/>
      <c r="K72" s="97"/>
      <c r="L72" s="97"/>
      <c r="M72" s="97"/>
      <c r="N72" s="97"/>
      <c r="O72" s="97"/>
      <c r="P72" s="97"/>
      <c r="Q72" s="98"/>
      <c r="R72" s="97"/>
      <c r="S72" s="97"/>
      <c r="T72" s="97"/>
      <c r="U72" s="97"/>
      <c r="V72" s="97"/>
      <c r="W72" s="97"/>
      <c r="X72" s="98"/>
    </row>
    <row r="73" spans="1:28" ht="30" customHeight="1" thickBot="1">
      <c r="A73" s="107" t="s">
        <v>69</v>
      </c>
      <c r="B73" s="107">
        <v>225</v>
      </c>
      <c r="C73" s="108" t="s">
        <v>114</v>
      </c>
      <c r="D73" s="109">
        <f t="shared" si="3"/>
        <v>0</v>
      </c>
      <c r="E73" s="109"/>
      <c r="F73" s="109"/>
      <c r="G73" s="109"/>
      <c r="H73" s="109"/>
      <c r="I73" s="109"/>
      <c r="J73" s="110"/>
      <c r="K73" s="97"/>
      <c r="L73" s="97"/>
      <c r="M73" s="97"/>
      <c r="N73" s="97"/>
      <c r="O73" s="97"/>
      <c r="P73" s="97"/>
      <c r="Q73" s="98"/>
      <c r="R73" s="97"/>
      <c r="S73" s="97"/>
      <c r="T73" s="97"/>
      <c r="U73" s="97"/>
      <c r="V73" s="97"/>
      <c r="W73" s="97"/>
      <c r="X73" s="98"/>
    </row>
    <row r="74" spans="1:28" ht="30" customHeight="1" thickBot="1">
      <c r="A74" s="103" t="s">
        <v>69</v>
      </c>
      <c r="B74" s="103">
        <v>225</v>
      </c>
      <c r="C74" s="28" t="s">
        <v>146</v>
      </c>
      <c r="D74" s="104"/>
      <c r="E74" s="152"/>
      <c r="F74" s="104">
        <v>168360</v>
      </c>
      <c r="G74" s="104"/>
      <c r="H74" s="104"/>
      <c r="I74" s="104"/>
      <c r="J74" s="105"/>
      <c r="K74" s="97"/>
      <c r="L74" s="97"/>
      <c r="M74" s="97"/>
      <c r="N74" s="97"/>
      <c r="O74" s="97"/>
      <c r="P74" s="97"/>
      <c r="Q74" s="98"/>
      <c r="R74" s="97"/>
      <c r="S74" s="97"/>
      <c r="T74" s="97"/>
      <c r="U74" s="97"/>
      <c r="V74" s="97"/>
      <c r="W74" s="97"/>
      <c r="X74" s="98"/>
    </row>
    <row r="75" spans="1:28" ht="34.5" customHeight="1" thickBot="1">
      <c r="A75" s="106" t="s">
        <v>69</v>
      </c>
      <c r="B75" s="106">
        <v>225</v>
      </c>
      <c r="C75" s="93" t="s">
        <v>63</v>
      </c>
      <c r="D75" s="101">
        <f t="shared" ref="D75:D88" si="4">E75+F75+G75+H75+I75+J75</f>
        <v>0</v>
      </c>
      <c r="E75" s="101"/>
      <c r="F75" s="101"/>
      <c r="G75" s="101"/>
      <c r="H75" s="101"/>
      <c r="I75" s="101"/>
      <c r="J75" s="102"/>
      <c r="K75" s="97"/>
      <c r="L75" s="97"/>
      <c r="M75" s="97"/>
      <c r="N75" s="97"/>
      <c r="O75" s="97"/>
      <c r="P75" s="97"/>
      <c r="Q75" s="98"/>
      <c r="R75" s="97"/>
      <c r="S75" s="97"/>
      <c r="T75" s="97"/>
      <c r="U75" s="97"/>
      <c r="V75" s="97"/>
      <c r="W75" s="97"/>
      <c r="X75" s="98"/>
    </row>
    <row r="76" spans="1:28" ht="34.5" customHeight="1" thickBot="1">
      <c r="A76" s="103" t="s">
        <v>70</v>
      </c>
      <c r="B76" s="103">
        <v>226</v>
      </c>
      <c r="C76" s="28" t="s">
        <v>68</v>
      </c>
      <c r="D76" s="104">
        <f t="shared" si="4"/>
        <v>110660</v>
      </c>
      <c r="E76" s="152">
        <v>110660</v>
      </c>
      <c r="F76" s="104"/>
      <c r="G76" s="104"/>
      <c r="H76" s="104"/>
      <c r="I76" s="104"/>
      <c r="J76" s="105"/>
      <c r="K76" s="97"/>
      <c r="L76" s="97"/>
      <c r="M76" s="97"/>
      <c r="N76" s="97"/>
      <c r="O76" s="97"/>
      <c r="P76" s="97"/>
      <c r="Q76" s="98"/>
      <c r="R76" s="97"/>
      <c r="S76" s="97"/>
      <c r="T76" s="97"/>
      <c r="U76" s="97"/>
      <c r="V76" s="97"/>
      <c r="W76" s="97"/>
      <c r="X76" s="98"/>
    </row>
    <row r="77" spans="1:28" ht="34.5" customHeight="1" thickBot="1">
      <c r="A77" s="106" t="s">
        <v>70</v>
      </c>
      <c r="B77" s="106">
        <v>226</v>
      </c>
      <c r="C77" s="93" t="s">
        <v>62</v>
      </c>
      <c r="D77" s="101">
        <f t="shared" si="4"/>
        <v>75000</v>
      </c>
      <c r="E77" s="154">
        <v>75000</v>
      </c>
      <c r="F77" s="101"/>
      <c r="G77" s="101"/>
      <c r="H77" s="101"/>
      <c r="I77" s="101"/>
      <c r="J77" s="102"/>
      <c r="K77" s="97"/>
      <c r="L77" s="97"/>
      <c r="M77" s="97"/>
      <c r="N77" s="97"/>
      <c r="O77" s="97"/>
      <c r="P77" s="97"/>
      <c r="Q77" s="98"/>
      <c r="R77" s="97"/>
      <c r="S77" s="97"/>
      <c r="T77" s="97"/>
      <c r="U77" s="97"/>
      <c r="V77" s="97"/>
      <c r="W77" s="97"/>
      <c r="X77" s="98"/>
    </row>
    <row r="78" spans="1:28" ht="34.5" customHeight="1" thickBot="1">
      <c r="A78" s="103" t="s">
        <v>70</v>
      </c>
      <c r="B78" s="103">
        <v>226</v>
      </c>
      <c r="C78" s="28" t="s">
        <v>71</v>
      </c>
      <c r="D78" s="104">
        <f t="shared" si="4"/>
        <v>0</v>
      </c>
      <c r="E78" s="104"/>
      <c r="F78" s="104"/>
      <c r="G78" s="104"/>
      <c r="H78" s="104"/>
      <c r="I78" s="104"/>
      <c r="J78" s="105"/>
      <c r="K78" s="97"/>
      <c r="L78" s="97"/>
      <c r="M78" s="97"/>
      <c r="N78" s="97"/>
      <c r="O78" s="97"/>
      <c r="P78" s="97"/>
      <c r="Q78" s="98"/>
      <c r="R78" s="97"/>
      <c r="S78" s="97"/>
      <c r="T78" s="97"/>
      <c r="U78" s="97"/>
      <c r="V78" s="97"/>
      <c r="W78" s="97"/>
      <c r="X78" s="98"/>
    </row>
    <row r="79" spans="1:28" ht="34.5" customHeight="1" thickBot="1">
      <c r="A79" s="106" t="s">
        <v>70</v>
      </c>
      <c r="B79" s="106">
        <v>226</v>
      </c>
      <c r="C79" s="93" t="s">
        <v>111</v>
      </c>
      <c r="D79" s="101">
        <f t="shared" si="4"/>
        <v>0</v>
      </c>
      <c r="E79" s="101"/>
      <c r="F79" s="101"/>
      <c r="G79" s="101"/>
      <c r="H79" s="101"/>
      <c r="I79" s="101"/>
      <c r="J79" s="111"/>
      <c r="K79" s="97"/>
      <c r="L79" s="97"/>
      <c r="M79" s="97"/>
      <c r="N79" s="97"/>
      <c r="O79" s="97"/>
      <c r="P79" s="97"/>
      <c r="Q79" s="141"/>
      <c r="R79" s="97"/>
      <c r="S79" s="97"/>
      <c r="T79" s="97"/>
      <c r="U79" s="97"/>
      <c r="V79" s="97"/>
      <c r="W79" s="97"/>
      <c r="X79" s="141"/>
    </row>
    <row r="80" spans="1:28" ht="34.5" customHeight="1" thickBot="1">
      <c r="A80" s="106" t="s">
        <v>70</v>
      </c>
      <c r="B80" s="106">
        <v>226</v>
      </c>
      <c r="C80" s="93" t="s">
        <v>63</v>
      </c>
      <c r="D80" s="101">
        <f t="shared" si="4"/>
        <v>0</v>
      </c>
      <c r="E80" s="101"/>
      <c r="F80" s="101"/>
      <c r="G80" s="101"/>
      <c r="H80" s="101"/>
      <c r="I80" s="101"/>
      <c r="J80" s="112"/>
      <c r="K80" s="97"/>
      <c r="L80" s="97"/>
      <c r="M80" s="97"/>
      <c r="N80" s="97"/>
      <c r="O80" s="97"/>
      <c r="P80" s="97"/>
      <c r="Q80" s="142"/>
      <c r="R80" s="97"/>
      <c r="S80" s="97"/>
      <c r="T80" s="97"/>
      <c r="U80" s="97"/>
      <c r="V80" s="97"/>
      <c r="W80" s="97"/>
      <c r="X80" s="142"/>
    </row>
    <row r="81" spans="1:28" s="66" customFormat="1" ht="30.75" thickBot="1">
      <c r="A81" s="113" t="s">
        <v>72</v>
      </c>
      <c r="B81" s="114">
        <v>300</v>
      </c>
      <c r="C81" s="115" t="s">
        <v>37</v>
      </c>
      <c r="D81" s="116">
        <f t="shared" si="4"/>
        <v>3482352</v>
      </c>
      <c r="E81" s="116">
        <f t="shared" ref="E81:J81" si="5">E82+E85+E86+E87+E84+E88+E83</f>
        <v>31965</v>
      </c>
      <c r="F81" s="116">
        <f t="shared" si="5"/>
        <v>450387</v>
      </c>
      <c r="G81" s="116">
        <f t="shared" si="5"/>
        <v>0</v>
      </c>
      <c r="H81" s="116">
        <f t="shared" si="5"/>
        <v>0</v>
      </c>
      <c r="I81" s="116">
        <f t="shared" si="5"/>
        <v>3000000</v>
      </c>
      <c r="J81" s="116">
        <f t="shared" si="5"/>
        <v>0</v>
      </c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49"/>
      <c r="Z81" s="49"/>
      <c r="AA81" s="49"/>
      <c r="AB81" s="49"/>
    </row>
    <row r="82" spans="1:28" ht="45.75" thickBot="1">
      <c r="A82" s="107" t="s">
        <v>73</v>
      </c>
      <c r="B82" s="117">
        <v>310</v>
      </c>
      <c r="C82" s="108" t="s">
        <v>74</v>
      </c>
      <c r="D82" s="109">
        <f t="shared" si="4"/>
        <v>0</v>
      </c>
      <c r="E82" s="109"/>
      <c r="F82" s="156"/>
      <c r="G82" s="109"/>
      <c r="H82" s="109"/>
      <c r="I82" s="109"/>
      <c r="J82" s="110"/>
      <c r="K82" s="97"/>
      <c r="L82" s="97"/>
      <c r="M82" s="97"/>
      <c r="N82" s="97"/>
      <c r="O82" s="97"/>
      <c r="P82" s="97"/>
      <c r="Q82" s="98"/>
      <c r="R82" s="97"/>
      <c r="S82" s="97"/>
      <c r="T82" s="97"/>
      <c r="U82" s="97"/>
      <c r="V82" s="97"/>
      <c r="W82" s="97"/>
      <c r="X82" s="98"/>
    </row>
    <row r="83" spans="1:28" ht="30.75" thickBot="1">
      <c r="A83" s="118" t="s">
        <v>75</v>
      </c>
      <c r="B83" s="119">
        <v>310</v>
      </c>
      <c r="C83" s="93" t="s">
        <v>63</v>
      </c>
      <c r="D83" s="101">
        <f t="shared" si="4"/>
        <v>0</v>
      </c>
      <c r="E83" s="154"/>
      <c r="F83" s="101"/>
      <c r="G83" s="101"/>
      <c r="H83" s="101"/>
      <c r="I83" s="101"/>
      <c r="J83" s="102"/>
      <c r="K83" s="97"/>
      <c r="L83" s="97"/>
      <c r="M83" s="97"/>
      <c r="N83" s="97"/>
      <c r="O83" s="97"/>
      <c r="P83" s="97"/>
      <c r="Q83" s="98"/>
      <c r="R83" s="97"/>
      <c r="S83" s="97"/>
      <c r="T83" s="97"/>
      <c r="U83" s="97"/>
      <c r="V83" s="97"/>
      <c r="W83" s="97"/>
      <c r="X83" s="98"/>
    </row>
    <row r="84" spans="1:28" ht="30.75" thickBot="1">
      <c r="A84" s="118" t="s">
        <v>76</v>
      </c>
      <c r="B84" s="119">
        <v>340</v>
      </c>
      <c r="C84" s="93" t="s">
        <v>112</v>
      </c>
      <c r="D84" s="101">
        <f t="shared" si="4"/>
        <v>31965</v>
      </c>
      <c r="E84" s="154">
        <v>31965</v>
      </c>
      <c r="F84" s="101"/>
      <c r="G84" s="101"/>
      <c r="H84" s="101"/>
      <c r="I84" s="101"/>
      <c r="J84" s="102"/>
      <c r="K84" s="97"/>
      <c r="L84" s="97"/>
      <c r="M84" s="97"/>
      <c r="N84" s="97"/>
      <c r="O84" s="97"/>
      <c r="P84" s="97"/>
      <c r="Q84" s="98"/>
      <c r="R84" s="97"/>
      <c r="S84" s="97"/>
      <c r="T84" s="97"/>
      <c r="U84" s="97"/>
      <c r="V84" s="97"/>
      <c r="W84" s="97"/>
      <c r="X84" s="98"/>
    </row>
    <row r="85" spans="1:28" ht="30.75" thickBot="1">
      <c r="A85" s="120" t="s">
        <v>76</v>
      </c>
      <c r="B85" s="121">
        <v>340</v>
      </c>
      <c r="C85" s="28" t="s">
        <v>74</v>
      </c>
      <c r="D85" s="104">
        <f t="shared" si="4"/>
        <v>107352</v>
      </c>
      <c r="E85" s="104"/>
      <c r="F85" s="104">
        <v>107352</v>
      </c>
      <c r="G85" s="104"/>
      <c r="H85" s="104"/>
      <c r="I85" s="104"/>
      <c r="J85" s="105"/>
      <c r="K85" s="97"/>
      <c r="L85" s="97"/>
      <c r="M85" s="97"/>
      <c r="N85" s="97"/>
      <c r="O85" s="97"/>
      <c r="P85" s="97"/>
      <c r="Q85" s="98"/>
      <c r="R85" s="97"/>
      <c r="S85" s="97"/>
      <c r="T85" s="97"/>
      <c r="U85" s="97"/>
      <c r="V85" s="97"/>
      <c r="W85" s="97"/>
      <c r="X85" s="98"/>
    </row>
    <row r="86" spans="1:28" ht="30.75" thickBot="1">
      <c r="A86" s="118" t="s">
        <v>76</v>
      </c>
      <c r="B86" s="122">
        <v>340</v>
      </c>
      <c r="C86" s="123" t="s">
        <v>63</v>
      </c>
      <c r="D86" s="102">
        <f t="shared" si="4"/>
        <v>3000000</v>
      </c>
      <c r="E86" s="102"/>
      <c r="F86" s="102"/>
      <c r="G86" s="102"/>
      <c r="H86" s="102"/>
      <c r="I86" s="102">
        <v>3000000</v>
      </c>
      <c r="J86" s="102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</row>
    <row r="87" spans="1:28" ht="30.75" thickBot="1">
      <c r="A87" s="124" t="s">
        <v>76</v>
      </c>
      <c r="B87" s="125">
        <v>340</v>
      </c>
      <c r="C87" s="126" t="s">
        <v>145</v>
      </c>
      <c r="D87" s="110">
        <f t="shared" si="4"/>
        <v>343035</v>
      </c>
      <c r="E87" s="110"/>
      <c r="F87" s="110">
        <v>343035</v>
      </c>
      <c r="G87" s="110"/>
      <c r="H87" s="110"/>
      <c r="I87" s="110"/>
      <c r="J87" s="110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</row>
    <row r="88" spans="1:28" ht="30.75" thickBot="1">
      <c r="A88" s="118" t="s">
        <v>76</v>
      </c>
      <c r="B88" s="122">
        <v>340</v>
      </c>
      <c r="C88" s="127" t="s">
        <v>113</v>
      </c>
      <c r="D88" s="102">
        <f t="shared" si="4"/>
        <v>0</v>
      </c>
      <c r="E88" s="102"/>
      <c r="F88" s="102">
        <v>0</v>
      </c>
      <c r="G88" s="102"/>
      <c r="H88" s="102"/>
      <c r="I88" s="102"/>
      <c r="J88" s="102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</row>
    <row r="89" spans="1:28" ht="15.75" thickBot="1">
      <c r="A89" s="118" t="s">
        <v>77</v>
      </c>
      <c r="B89" s="122">
        <v>320</v>
      </c>
      <c r="C89" s="128"/>
      <c r="D89" s="102"/>
      <c r="E89" s="102"/>
      <c r="F89" s="102"/>
      <c r="G89" s="102"/>
      <c r="H89" s="102"/>
      <c r="I89" s="102"/>
      <c r="J89" s="102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</row>
    <row r="90" spans="1:28" ht="30.75" thickBot="1">
      <c r="A90" s="118" t="s">
        <v>78</v>
      </c>
      <c r="B90" s="122">
        <v>400</v>
      </c>
      <c r="C90" s="128"/>
      <c r="D90" s="102"/>
      <c r="E90" s="102"/>
      <c r="F90" s="102"/>
      <c r="G90" s="102"/>
      <c r="H90" s="102"/>
      <c r="I90" s="102"/>
      <c r="J90" s="102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</row>
    <row r="91" spans="1:28" ht="45.75" thickBot="1">
      <c r="A91" s="118" t="s">
        <v>79</v>
      </c>
      <c r="B91" s="122">
        <v>410</v>
      </c>
      <c r="C91" s="128"/>
      <c r="D91" s="102"/>
      <c r="E91" s="102"/>
      <c r="F91" s="102"/>
      <c r="G91" s="102"/>
      <c r="H91" s="102"/>
      <c r="I91" s="102"/>
      <c r="J91" s="102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</row>
    <row r="92" spans="1:28" ht="15.75" thickBot="1">
      <c r="A92" s="118" t="s">
        <v>80</v>
      </c>
      <c r="B92" s="122">
        <v>420</v>
      </c>
      <c r="C92" s="128"/>
      <c r="D92" s="102"/>
      <c r="E92" s="102"/>
      <c r="F92" s="102"/>
      <c r="G92" s="102"/>
      <c r="H92" s="102"/>
      <c r="I92" s="102"/>
      <c r="J92" s="102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</row>
    <row r="93" spans="1:28" ht="30.75" thickBot="1">
      <c r="A93" s="118" t="s">
        <v>81</v>
      </c>
      <c r="B93" s="122">
        <v>500</v>
      </c>
      <c r="C93" s="129" t="s">
        <v>37</v>
      </c>
      <c r="D93" s="102"/>
      <c r="E93" s="102"/>
      <c r="F93" s="102"/>
      <c r="G93" s="102"/>
      <c r="H93" s="102"/>
      <c r="I93" s="102"/>
      <c r="J93" s="102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</row>
    <row r="94" spans="1:28" ht="30.75" thickBot="1">
      <c r="A94" s="118" t="s">
        <v>82</v>
      </c>
      <c r="B94" s="122">
        <v>600</v>
      </c>
      <c r="C94" s="129" t="s">
        <v>37</v>
      </c>
      <c r="D94" s="102"/>
      <c r="E94" s="102"/>
      <c r="F94" s="102"/>
      <c r="G94" s="102"/>
      <c r="H94" s="102"/>
      <c r="I94" s="102"/>
      <c r="J94" s="102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</row>
    <row r="95" spans="1:28">
      <c r="A95" s="130"/>
      <c r="B95" s="131"/>
      <c r="C95" s="132"/>
      <c r="D95" s="131"/>
      <c r="E95" s="131"/>
      <c r="F95" s="131"/>
      <c r="G95" s="131"/>
      <c r="H95" s="131"/>
      <c r="I95" s="131"/>
      <c r="J95" s="131"/>
    </row>
    <row r="96" spans="1:28">
      <c r="A96" s="131"/>
      <c r="B96" s="131"/>
      <c r="C96" s="132"/>
      <c r="D96" s="131"/>
      <c r="E96" s="131"/>
      <c r="F96" s="131"/>
      <c r="G96" s="131"/>
      <c r="H96" s="131"/>
      <c r="I96" s="131"/>
      <c r="J96" s="131"/>
    </row>
    <row r="97" spans="1:10">
      <c r="A97" s="131"/>
      <c r="B97" s="131"/>
      <c r="C97" s="132"/>
      <c r="D97" s="131"/>
      <c r="E97" s="131"/>
      <c r="F97" s="131"/>
      <c r="G97" s="131"/>
      <c r="H97" s="131"/>
      <c r="I97" s="131"/>
      <c r="J97" s="131"/>
    </row>
  </sheetData>
  <mergeCells count="99">
    <mergeCell ref="V56:V57"/>
    <mergeCell ref="R34:R35"/>
    <mergeCell ref="S34:S35"/>
    <mergeCell ref="T34:T35"/>
    <mergeCell ref="U34:U35"/>
    <mergeCell ref="R56:R57"/>
    <mergeCell ref="S56:S57"/>
    <mergeCell ref="T56:T57"/>
    <mergeCell ref="U56:U57"/>
    <mergeCell ref="V34:V35"/>
    <mergeCell ref="W32:W33"/>
    <mergeCell ref="X32:X33"/>
    <mergeCell ref="X34:X35"/>
    <mergeCell ref="W56:W57"/>
    <mergeCell ref="X56:X57"/>
    <mergeCell ref="W34:W35"/>
    <mergeCell ref="O56:O57"/>
    <mergeCell ref="P56:P57"/>
    <mergeCell ref="Q56:Q57"/>
    <mergeCell ref="R12:X12"/>
    <mergeCell ref="R13:R24"/>
    <mergeCell ref="S13:X13"/>
    <mergeCell ref="S14:S24"/>
    <mergeCell ref="T14:T24"/>
    <mergeCell ref="U14:U24"/>
    <mergeCell ref="V14:V24"/>
    <mergeCell ref="W14:X23"/>
    <mergeCell ref="R32:R33"/>
    <mergeCell ref="S32:S33"/>
    <mergeCell ref="T32:T33"/>
    <mergeCell ref="U32:U33"/>
    <mergeCell ref="V32:V33"/>
    <mergeCell ref="K56:K57"/>
    <mergeCell ref="L56:L57"/>
    <mergeCell ref="M56:M57"/>
    <mergeCell ref="N56:N57"/>
    <mergeCell ref="L32:L33"/>
    <mergeCell ref="M32:M33"/>
    <mergeCell ref="N32:N33"/>
    <mergeCell ref="K32:K33"/>
    <mergeCell ref="O32:O33"/>
    <mergeCell ref="P32:P33"/>
    <mergeCell ref="Q32:Q33"/>
    <mergeCell ref="K34:K35"/>
    <mergeCell ref="L34:L35"/>
    <mergeCell ref="M34:M35"/>
    <mergeCell ref="N34:N35"/>
    <mergeCell ref="O34:O35"/>
    <mergeCell ref="P34:P35"/>
    <mergeCell ref="Q34:Q35"/>
    <mergeCell ref="K12:Q12"/>
    <mergeCell ref="K13:K24"/>
    <mergeCell ref="L13:Q13"/>
    <mergeCell ref="L14:L24"/>
    <mergeCell ref="M14:M24"/>
    <mergeCell ref="N14:N24"/>
    <mergeCell ref="O14:O24"/>
    <mergeCell ref="P14:Q23"/>
    <mergeCell ref="J32:J33"/>
    <mergeCell ref="A8:J8"/>
    <mergeCell ref="A9:J9"/>
    <mergeCell ref="A12:A24"/>
    <mergeCell ref="B12:B24"/>
    <mergeCell ref="C12:C24"/>
    <mergeCell ref="D12:J12"/>
    <mergeCell ref="D13:D24"/>
    <mergeCell ref="E13:J13"/>
    <mergeCell ref="E14:E24"/>
    <mergeCell ref="F14:F24"/>
    <mergeCell ref="G14:G24"/>
    <mergeCell ref="H14:H24"/>
    <mergeCell ref="I14:J23"/>
    <mergeCell ref="B32:B33"/>
    <mergeCell ref="C32:C33"/>
    <mergeCell ref="D32:D33"/>
    <mergeCell ref="H32:H33"/>
    <mergeCell ref="I32:I33"/>
    <mergeCell ref="B34:B35"/>
    <mergeCell ref="C34:C35"/>
    <mergeCell ref="D34:D35"/>
    <mergeCell ref="E34:E35"/>
    <mergeCell ref="F34:F35"/>
    <mergeCell ref="J34:J35"/>
    <mergeCell ref="J56:J57"/>
    <mergeCell ref="G56:G57"/>
    <mergeCell ref="H56:H57"/>
    <mergeCell ref="I56:I57"/>
    <mergeCell ref="F56:F57"/>
    <mergeCell ref="E32:E33"/>
    <mergeCell ref="G34:G35"/>
    <mergeCell ref="H34:H35"/>
    <mergeCell ref="I34:I35"/>
    <mergeCell ref="F32:F33"/>
    <mergeCell ref="G32:G33"/>
    <mergeCell ref="A56:A57"/>
    <mergeCell ref="B56:B57"/>
    <mergeCell ref="C56:C57"/>
    <mergeCell ref="D56:D57"/>
    <mergeCell ref="E56:E57"/>
  </mergeCells>
  <phoneticPr fontId="0" type="noConversion"/>
  <pageMargins left="0.51181102362204722" right="0.51181102362204722" top="0.55118110236220474" bottom="0.35433070866141736" header="0.31496062992125984" footer="0.31496062992125984"/>
  <pageSetup paperSize="9" scale="34" firstPageNumber="0" orientation="landscape" r:id="rId1"/>
  <rowBreaks count="2" manualBreakCount="2">
    <brk id="58" max="16383" man="1"/>
    <brk id="94" max="16383" man="1"/>
  </rowBreaks>
  <colBreaks count="1" manualBreakCount="1">
    <brk id="24" max="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M26"/>
  <sheetViews>
    <sheetView view="pageBreakPreview" zoomScale="60" workbookViewId="0">
      <selection activeCell="O19" sqref="O19"/>
    </sheetView>
  </sheetViews>
  <sheetFormatPr defaultColWidth="8.7109375" defaultRowHeight="15"/>
  <cols>
    <col min="1" max="1" width="26" customWidth="1"/>
    <col min="2" max="2" width="12.140625" customWidth="1"/>
    <col min="3" max="3" width="12.42578125" customWidth="1"/>
    <col min="4" max="4" width="13.7109375" bestFit="1" customWidth="1"/>
    <col min="5" max="10" width="14.85546875" customWidth="1"/>
    <col min="11" max="11" width="11.7109375" customWidth="1"/>
    <col min="12" max="12" width="11.42578125" customWidth="1"/>
  </cols>
  <sheetData>
    <row r="2" spans="1:13">
      <c r="J2" s="1"/>
    </row>
    <row r="3" spans="1:13">
      <c r="J3" s="1"/>
    </row>
    <row r="7" spans="1:13" ht="52.5" customHeight="1">
      <c r="A7" s="161" t="s">
        <v>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7"/>
    </row>
    <row r="8" spans="1:13" ht="15.75">
      <c r="A8" s="170" t="s">
        <v>141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11" spans="1:13" ht="15" customHeight="1">
      <c r="A11" s="179" t="s">
        <v>4</v>
      </c>
      <c r="B11" s="179" t="s">
        <v>26</v>
      </c>
      <c r="C11" s="179" t="s">
        <v>83</v>
      </c>
      <c r="D11" s="180" t="s">
        <v>84</v>
      </c>
      <c r="E11" s="180"/>
      <c r="F11" s="180"/>
      <c r="G11" s="180"/>
      <c r="H11" s="180"/>
      <c r="I11" s="180"/>
      <c r="J11" s="180"/>
      <c r="K11" s="180"/>
      <c r="L11" s="180"/>
    </row>
    <row r="12" spans="1:13">
      <c r="A12" s="179"/>
      <c r="B12" s="179"/>
      <c r="C12" s="179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13" ht="15.75" customHeight="1">
      <c r="A13" s="179"/>
      <c r="B13" s="179"/>
      <c r="C13" s="179"/>
      <c r="D13" s="181" t="s">
        <v>85</v>
      </c>
      <c r="E13" s="181"/>
      <c r="F13" s="181"/>
      <c r="G13" s="180" t="s">
        <v>15</v>
      </c>
      <c r="H13" s="180"/>
      <c r="I13" s="180"/>
      <c r="J13" s="180"/>
      <c r="K13" s="180"/>
      <c r="L13" s="180"/>
    </row>
    <row r="14" spans="1:13" s="48" customFormat="1" ht="33.75" customHeight="1">
      <c r="A14" s="179"/>
      <c r="B14" s="179"/>
      <c r="C14" s="179"/>
      <c r="D14" s="181"/>
      <c r="E14" s="181"/>
      <c r="F14" s="181"/>
      <c r="G14" s="182" t="s">
        <v>86</v>
      </c>
      <c r="H14" s="182"/>
      <c r="I14" s="182"/>
      <c r="J14" s="182" t="s">
        <v>87</v>
      </c>
      <c r="K14" s="182"/>
      <c r="L14" s="182"/>
    </row>
    <row r="15" spans="1:13" s="48" customFormat="1" ht="50.25" customHeight="1">
      <c r="A15" s="179"/>
      <c r="B15" s="179"/>
      <c r="C15" s="179"/>
      <c r="D15" s="181"/>
      <c r="E15" s="181"/>
      <c r="F15" s="181"/>
      <c r="G15" s="182"/>
      <c r="H15" s="182"/>
      <c r="I15" s="182"/>
      <c r="J15" s="182"/>
      <c r="K15" s="182"/>
      <c r="L15" s="182"/>
    </row>
    <row r="16" spans="1:13" ht="15" customHeight="1">
      <c r="A16" s="179"/>
      <c r="B16" s="179"/>
      <c r="C16" s="179"/>
      <c r="D16" s="178" t="s">
        <v>88</v>
      </c>
      <c r="E16" s="178" t="s">
        <v>89</v>
      </c>
      <c r="F16" s="178" t="s">
        <v>90</v>
      </c>
      <c r="G16" s="178" t="s">
        <v>88</v>
      </c>
      <c r="H16" s="178" t="s">
        <v>89</v>
      </c>
      <c r="I16" s="178" t="s">
        <v>90</v>
      </c>
      <c r="J16" s="178" t="s">
        <v>88</v>
      </c>
      <c r="K16" s="178" t="s">
        <v>89</v>
      </c>
      <c r="L16" s="178" t="s">
        <v>90</v>
      </c>
    </row>
    <row r="17" spans="1:12" ht="48" customHeight="1">
      <c r="A17" s="179"/>
      <c r="B17" s="179"/>
      <c r="C17" s="179"/>
      <c r="D17" s="178"/>
      <c r="E17" s="178"/>
      <c r="F17" s="178"/>
      <c r="G17" s="178"/>
      <c r="H17" s="178"/>
      <c r="I17" s="178"/>
      <c r="J17" s="178"/>
      <c r="K17" s="178"/>
      <c r="L17" s="178"/>
    </row>
    <row r="18" spans="1:12">
      <c r="A18" s="10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  <c r="L18" s="11">
        <v>12</v>
      </c>
    </row>
    <row r="19" spans="1:12" ht="45">
      <c r="A19" s="16" t="s">
        <v>91</v>
      </c>
      <c r="B19" s="176" t="s">
        <v>92</v>
      </c>
      <c r="C19" s="177" t="s">
        <v>37</v>
      </c>
      <c r="D19" s="192">
        <f>D25</f>
        <v>6012201</v>
      </c>
      <c r="E19" s="175"/>
      <c r="F19" s="175"/>
      <c r="G19" s="175"/>
      <c r="H19" s="175"/>
      <c r="I19" s="175"/>
      <c r="J19" s="175"/>
      <c r="K19" s="175"/>
      <c r="L19" s="175"/>
    </row>
    <row r="20" spans="1:12" ht="15.75" thickBot="1">
      <c r="A20" s="12"/>
      <c r="B20" s="176"/>
      <c r="C20" s="177"/>
      <c r="D20" s="193"/>
      <c r="E20" s="175"/>
      <c r="F20" s="175"/>
      <c r="G20" s="175"/>
      <c r="H20" s="175"/>
      <c r="I20" s="175"/>
      <c r="J20" s="175"/>
      <c r="K20" s="175"/>
      <c r="L20" s="175"/>
    </row>
    <row r="21" spans="1:12">
      <c r="A21" s="16" t="s">
        <v>15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60">
      <c r="A22" s="16" t="s">
        <v>93</v>
      </c>
      <c r="B22" s="20">
        <v>1001</v>
      </c>
      <c r="C22" s="20" t="s">
        <v>37</v>
      </c>
      <c r="D22" s="16"/>
      <c r="E22" s="16"/>
      <c r="F22" s="16"/>
      <c r="G22" s="16">
        <f>D22</f>
        <v>0</v>
      </c>
      <c r="H22" s="16"/>
      <c r="I22" s="16"/>
      <c r="J22" s="16"/>
      <c r="K22" s="16"/>
      <c r="L22" s="16"/>
    </row>
    <row r="23" spans="1:12" ht="15.75" thickBot="1">
      <c r="A23" s="1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15.75" thickBot="1">
      <c r="A24" s="12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45.75" thickBot="1">
      <c r="A25" s="12" t="s">
        <v>94</v>
      </c>
      <c r="B25" s="11">
        <v>2001</v>
      </c>
      <c r="C25" s="15"/>
      <c r="D25" s="150">
        <v>6012201</v>
      </c>
      <c r="E25" s="15"/>
      <c r="F25" s="15"/>
      <c r="G25" s="15"/>
      <c r="H25" s="15"/>
      <c r="I25" s="15"/>
      <c r="J25" s="15"/>
      <c r="K25" s="15"/>
      <c r="L25" s="15"/>
    </row>
    <row r="26" spans="1:12" ht="15.75" thickBot="1">
      <c r="A26" s="1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</sheetData>
  <mergeCells count="30">
    <mergeCell ref="A7:L7"/>
    <mergeCell ref="A8:M8"/>
    <mergeCell ref="A11:A17"/>
    <mergeCell ref="B11:B17"/>
    <mergeCell ref="C11:C17"/>
    <mergeCell ref="D11:L12"/>
    <mergeCell ref="D13:F15"/>
    <mergeCell ref="G13:L13"/>
    <mergeCell ref="G14:I15"/>
    <mergeCell ref="J14:L15"/>
    <mergeCell ref="H16:H17"/>
    <mergeCell ref="I16:I17"/>
    <mergeCell ref="D16:D17"/>
    <mergeCell ref="E16:E17"/>
    <mergeCell ref="F16:F17"/>
    <mergeCell ref="G16:G17"/>
    <mergeCell ref="I19:I20"/>
    <mergeCell ref="J19:J20"/>
    <mergeCell ref="K19:K20"/>
    <mergeCell ref="L19:L20"/>
    <mergeCell ref="J16:J17"/>
    <mergeCell ref="K16:K17"/>
    <mergeCell ref="L16:L17"/>
    <mergeCell ref="H19:H20"/>
    <mergeCell ref="B19:B20"/>
    <mergeCell ref="C19:C20"/>
    <mergeCell ref="D19:D20"/>
    <mergeCell ref="E19:E20"/>
    <mergeCell ref="F19:F20"/>
    <mergeCell ref="G19:G20"/>
  </mergeCells>
  <phoneticPr fontId="0" type="noConversion"/>
  <hyperlinks>
    <hyperlink ref="G14" r:id="rId1" location="block_15"/>
    <hyperlink ref="J14" r:id="rId2"/>
  </hyperlinks>
  <pageMargins left="0.15748031496062992" right="0.15748031496062992" top="0.74803149606299213" bottom="0.74803149606299213" header="0.51181102362204722" footer="0.51181102362204722"/>
  <pageSetup paperSize="9" scale="65" firstPageNumber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zoomScale="80" zoomScaleSheetLayoutView="80" workbookViewId="0">
      <selection activeCell="C18" sqref="C18"/>
    </sheetView>
  </sheetViews>
  <sheetFormatPr defaultColWidth="8.7109375" defaultRowHeight="15"/>
  <cols>
    <col min="1" max="1" width="38.28515625" customWidth="1"/>
    <col min="2" max="2" width="8.7109375" customWidth="1"/>
    <col min="3" max="3" width="40.5703125" customWidth="1"/>
  </cols>
  <sheetData>
    <row r="1" spans="1:12">
      <c r="C1" s="1"/>
    </row>
    <row r="2" spans="1:12">
      <c r="C2" s="1"/>
    </row>
    <row r="7" spans="1:12" ht="75" customHeight="1">
      <c r="A7" s="161" t="s">
        <v>1</v>
      </c>
      <c r="B7" s="161"/>
      <c r="C7" s="161"/>
      <c r="D7" s="27"/>
      <c r="E7" s="27"/>
      <c r="F7" s="27"/>
      <c r="G7" s="27"/>
      <c r="H7" s="27"/>
      <c r="I7" s="27"/>
      <c r="J7" s="27"/>
      <c r="K7" s="27"/>
      <c r="L7" s="27"/>
    </row>
    <row r="8" spans="1:12" ht="15.75">
      <c r="A8" s="170" t="s">
        <v>141</v>
      </c>
      <c r="B8" s="170"/>
      <c r="C8" s="170"/>
    </row>
    <row r="9" spans="1:12">
      <c r="A9" s="183" t="s">
        <v>95</v>
      </c>
      <c r="B9" s="183"/>
      <c r="C9" s="183"/>
    </row>
    <row r="10" spans="1:12">
      <c r="A10" s="21"/>
    </row>
    <row r="11" spans="1:12">
      <c r="A11" s="22"/>
    </row>
    <row r="12" spans="1:12" ht="30">
      <c r="A12" s="18" t="s">
        <v>4</v>
      </c>
      <c r="B12" s="23" t="s">
        <v>26</v>
      </c>
      <c r="C12" s="23" t="s">
        <v>96</v>
      </c>
    </row>
    <row r="13" spans="1:12">
      <c r="A13" s="10">
        <v>1</v>
      </c>
      <c r="B13" s="11">
        <v>2</v>
      </c>
      <c r="C13" s="11">
        <v>3</v>
      </c>
    </row>
    <row r="14" spans="1:12" ht="22.5" customHeight="1">
      <c r="A14" s="12" t="s">
        <v>81</v>
      </c>
      <c r="B14" s="13" t="s">
        <v>97</v>
      </c>
      <c r="C14" s="24" t="s">
        <v>10</v>
      </c>
    </row>
    <row r="15" spans="1:12" ht="25.5" customHeight="1">
      <c r="A15" s="12" t="s">
        <v>82</v>
      </c>
      <c r="B15" s="13" t="s">
        <v>98</v>
      </c>
      <c r="C15" s="24" t="s">
        <v>10</v>
      </c>
    </row>
    <row r="16" spans="1:12" ht="27.75" customHeight="1">
      <c r="A16" s="12" t="s">
        <v>99</v>
      </c>
      <c r="B16" s="13" t="s">
        <v>100</v>
      </c>
      <c r="C16" s="46"/>
    </row>
    <row r="17" spans="1:3">
      <c r="A17" s="12"/>
      <c r="B17" s="14"/>
      <c r="C17" s="46"/>
    </row>
    <row r="18" spans="1:3">
      <c r="A18" s="12" t="s">
        <v>101</v>
      </c>
      <c r="B18" s="13" t="s">
        <v>102</v>
      </c>
      <c r="C18" s="46"/>
    </row>
    <row r="19" spans="1:3">
      <c r="A19" s="12"/>
      <c r="B19" s="14"/>
      <c r="C19" s="24"/>
    </row>
  </sheetData>
  <mergeCells count="3">
    <mergeCell ref="A7:C7"/>
    <mergeCell ref="A8:C8"/>
    <mergeCell ref="A9:C9"/>
  </mergeCells>
  <phoneticPr fontId="0" type="noConversion"/>
  <pageMargins left="0.7" right="0.7" top="0.75" bottom="0.75" header="0.51180555555555496" footer="0.51180555555555496"/>
  <pageSetup paperSize="9" scale="9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C21"/>
  <sheetViews>
    <sheetView view="pageBreakPreview" zoomScale="60" workbookViewId="0">
      <selection activeCell="F31" sqref="F31"/>
    </sheetView>
  </sheetViews>
  <sheetFormatPr defaultColWidth="8.7109375" defaultRowHeight="15"/>
  <cols>
    <col min="1" max="1" width="63.5703125" customWidth="1"/>
    <col min="2" max="2" width="12.7109375" customWidth="1"/>
    <col min="3" max="3" width="22.7109375" customWidth="1"/>
  </cols>
  <sheetData>
    <row r="2" spans="1:3">
      <c r="B2" s="1"/>
    </row>
    <row r="3" spans="1:3">
      <c r="B3" s="1"/>
    </row>
    <row r="6" spans="1:3" ht="15.75">
      <c r="A6" s="170" t="s">
        <v>103</v>
      </c>
      <c r="B6" s="170"/>
      <c r="C6" s="170"/>
    </row>
    <row r="10" spans="1:3">
      <c r="A10" s="18" t="s">
        <v>4</v>
      </c>
      <c r="B10" s="23" t="s">
        <v>26</v>
      </c>
      <c r="C10" s="23" t="s">
        <v>104</v>
      </c>
    </row>
    <row r="11" spans="1:3">
      <c r="A11" s="10">
        <v>1</v>
      </c>
      <c r="B11" s="11">
        <v>2</v>
      </c>
      <c r="C11" s="11">
        <v>3</v>
      </c>
    </row>
    <row r="12" spans="1:3" ht="25.5" customHeight="1">
      <c r="A12" s="12" t="s">
        <v>105</v>
      </c>
      <c r="B12" s="13" t="s">
        <v>97</v>
      </c>
      <c r="C12" s="15"/>
    </row>
    <row r="13" spans="1:3" s="48" customFormat="1" ht="45.75" customHeight="1">
      <c r="A13" s="133" t="s">
        <v>106</v>
      </c>
      <c r="B13" s="53" t="s">
        <v>98</v>
      </c>
      <c r="C13" s="59"/>
    </row>
    <row r="14" spans="1:3" ht="28.5" customHeight="1">
      <c r="A14" s="12" t="s">
        <v>107</v>
      </c>
      <c r="B14" s="13" t="s">
        <v>100</v>
      </c>
      <c r="C14" s="15"/>
    </row>
    <row r="15" spans="1:3">
      <c r="A15" s="21"/>
    </row>
    <row r="16" spans="1:3" ht="12.75" customHeight="1">
      <c r="A16" s="184" t="s">
        <v>108</v>
      </c>
    </row>
    <row r="17" spans="1:3" ht="17.25" customHeight="1">
      <c r="A17" s="184"/>
      <c r="B17" s="185" t="s">
        <v>0</v>
      </c>
      <c r="C17" s="185"/>
    </row>
    <row r="18" spans="1:3" ht="17.25" customHeight="1">
      <c r="A18" s="25"/>
      <c r="B18" s="26"/>
      <c r="C18" s="26"/>
    </row>
    <row r="19" spans="1:3" ht="17.25" customHeight="1">
      <c r="A19" t="s">
        <v>109</v>
      </c>
      <c r="B19" t="s">
        <v>139</v>
      </c>
    </row>
    <row r="21" spans="1:3">
      <c r="A21" t="s">
        <v>110</v>
      </c>
      <c r="B21" t="s">
        <v>140</v>
      </c>
    </row>
  </sheetData>
  <mergeCells count="3">
    <mergeCell ref="A6:C6"/>
    <mergeCell ref="A16:A17"/>
    <mergeCell ref="B17:C17"/>
  </mergeCells>
  <phoneticPr fontId="0" type="noConversion"/>
  <hyperlinks>
    <hyperlink ref="A13" r:id="rId1" location="block_79"/>
  </hyperlinks>
  <pageMargins left="0.7" right="0.7" top="0.75" bottom="0.75" header="0.51180555555555496" footer="0.51180555555555496"/>
  <pageSetup paperSize="9" scale="88" firstPageNumber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5"/>
  <sheetViews>
    <sheetView view="pageBreakPreview" zoomScale="60" workbookViewId="0">
      <selection activeCell="D19" sqref="D19"/>
    </sheetView>
  </sheetViews>
  <sheetFormatPr defaultRowHeight="18.75"/>
  <cols>
    <col min="1" max="1" width="23" style="33" customWidth="1"/>
    <col min="2" max="2" width="41.7109375" style="33" customWidth="1"/>
    <col min="3" max="3" width="16.7109375" style="33" customWidth="1"/>
    <col min="4" max="16384" width="9.140625" style="33"/>
  </cols>
  <sheetData>
    <row r="1" spans="1:3">
      <c r="B1" s="34" t="s">
        <v>115</v>
      </c>
    </row>
    <row r="2" spans="1:3">
      <c r="B2" s="35" t="s">
        <v>116</v>
      </c>
    </row>
    <row r="3" spans="1:3">
      <c r="B3" s="35" t="s">
        <v>117</v>
      </c>
    </row>
    <row r="4" spans="1:3">
      <c r="B4" s="35" t="s">
        <v>118</v>
      </c>
    </row>
    <row r="5" spans="1:3">
      <c r="B5" s="35" t="s">
        <v>119</v>
      </c>
    </row>
    <row r="6" spans="1:3">
      <c r="B6" s="35" t="s">
        <v>120</v>
      </c>
    </row>
    <row r="7" spans="1:3">
      <c r="B7" s="35" t="s">
        <v>142</v>
      </c>
    </row>
    <row r="8" spans="1:3" ht="19.5" thickBot="1"/>
    <row r="9" spans="1:3" ht="19.5" thickBot="1">
      <c r="B9" s="36" t="s">
        <v>121</v>
      </c>
      <c r="C9" s="37">
        <v>5605003888</v>
      </c>
    </row>
    <row r="10" spans="1:3" ht="19.5" thickBot="1">
      <c r="B10" s="38" t="s">
        <v>122</v>
      </c>
      <c r="C10" s="39">
        <v>560501001</v>
      </c>
    </row>
    <row r="11" spans="1:3">
      <c r="B11" s="40" t="s">
        <v>123</v>
      </c>
      <c r="C11" s="188" t="s">
        <v>124</v>
      </c>
    </row>
    <row r="12" spans="1:3" ht="19.5" thickBot="1">
      <c r="B12" s="38" t="s">
        <v>125</v>
      </c>
      <c r="C12" s="189"/>
    </row>
    <row r="14" spans="1:3">
      <c r="A14" s="190" t="s">
        <v>126</v>
      </c>
      <c r="B14" s="190"/>
      <c r="C14" s="190"/>
    </row>
    <row r="15" spans="1:3">
      <c r="A15" s="190" t="s">
        <v>143</v>
      </c>
      <c r="B15" s="190"/>
      <c r="C15" s="190"/>
    </row>
    <row r="16" spans="1:3">
      <c r="A16" s="190" t="s">
        <v>144</v>
      </c>
      <c r="B16" s="190"/>
      <c r="C16" s="190"/>
    </row>
    <row r="17" spans="1:3" ht="102.75" customHeight="1">
      <c r="A17" s="191" t="s">
        <v>130</v>
      </c>
      <c r="B17" s="191"/>
      <c r="C17" s="191"/>
    </row>
    <row r="18" spans="1:3" s="41" customFormat="1" ht="16.5"/>
    <row r="19" spans="1:3" s="41" customFormat="1" ht="37.5" customHeight="1">
      <c r="A19" s="186" t="s">
        <v>127</v>
      </c>
      <c r="B19" s="187"/>
      <c r="C19" s="187"/>
    </row>
    <row r="20" spans="1:3" s="41" customFormat="1" ht="16.5">
      <c r="A20" s="42"/>
      <c r="B20" s="42"/>
      <c r="C20" s="42"/>
    </row>
    <row r="21" spans="1:3" s="41" customFormat="1" ht="49.5" customHeight="1">
      <c r="A21" s="186" t="s">
        <v>131</v>
      </c>
      <c r="B21" s="187"/>
      <c r="C21" s="187"/>
    </row>
    <row r="22" spans="1:3" s="41" customFormat="1" ht="16.5">
      <c r="A22" s="42"/>
      <c r="B22" s="42"/>
      <c r="C22" s="42"/>
    </row>
    <row r="23" spans="1:3" s="41" customFormat="1" ht="49.5" customHeight="1">
      <c r="A23" s="186" t="s">
        <v>128</v>
      </c>
      <c r="B23" s="187"/>
      <c r="C23" s="187"/>
    </row>
    <row r="24" spans="1:3" s="41" customFormat="1" ht="51.75" customHeight="1">
      <c r="A24" s="186" t="s">
        <v>129</v>
      </c>
      <c r="B24" s="187"/>
      <c r="C24" s="187"/>
    </row>
    <row r="25" spans="1:3">
      <c r="A25" s="43"/>
      <c r="B25" s="43"/>
      <c r="C25" s="43"/>
    </row>
  </sheetData>
  <mergeCells count="9">
    <mergeCell ref="A21:C21"/>
    <mergeCell ref="A23:C23"/>
    <mergeCell ref="A24:C24"/>
    <mergeCell ref="C11:C12"/>
    <mergeCell ref="A14:C14"/>
    <mergeCell ref="A15:C15"/>
    <mergeCell ref="A16:C16"/>
    <mergeCell ref="A17:C17"/>
    <mergeCell ref="A19:C1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не изменять!!!</vt:lpstr>
      <vt:lpstr>Лист3</vt:lpstr>
      <vt:lpstr>Лист4</vt:lpstr>
      <vt:lpstr>Лист5</vt:lpstr>
      <vt:lpstr>текстовая часть</vt:lpstr>
      <vt:lpstr>'не изменять!!!'!Область_печати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БЭЦ</cp:lastModifiedBy>
  <cp:revision>8</cp:revision>
  <cp:lastPrinted>2018-10-15T06:05:53Z</cp:lastPrinted>
  <dcterms:created xsi:type="dcterms:W3CDTF">2006-09-28T05:33:49Z</dcterms:created>
  <dcterms:modified xsi:type="dcterms:W3CDTF">2019-01-17T07:53:35Z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